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\Документы\отчеты\"/>
    </mc:Choice>
  </mc:AlternateContent>
  <xr:revisionPtr revIDLastSave="0" documentId="13_ncr:1_{C81D3B68-4C79-4ADF-9ED3-3B9EBCAF3327}" xr6:coauthVersionLast="47" xr6:coauthVersionMax="47" xr10:uidLastSave="{00000000-0000-0000-0000-000000000000}"/>
  <bookViews>
    <workbookView xWindow="-120" yWindow="-120" windowWidth="19440" windowHeight="15000" tabRatio="679" activeTab="5" xr2:uid="{00000000-000D-0000-FFFF-FFFF00000000}"/>
  </bookViews>
  <sheets>
    <sheet name="Январь" sheetId="22" r:id="rId1"/>
    <sheet name="Февраль" sheetId="33" r:id="rId2"/>
    <sheet name="Март" sheetId="34" r:id="rId3"/>
    <sheet name="Апрель" sheetId="35" r:id="rId4"/>
    <sheet name="Май" sheetId="36" r:id="rId5"/>
    <sheet name="Июнь" sheetId="37" r:id="rId6"/>
    <sheet name="Июль" sheetId="38" r:id="rId7"/>
    <sheet name="Август" sheetId="39" r:id="rId8"/>
    <sheet name="Сентябрь" sheetId="40" r:id="rId9"/>
    <sheet name="Октябрь" sheetId="41" r:id="rId10"/>
    <sheet name="Ноябрь" sheetId="42" r:id="rId11"/>
    <sheet name="Декабрь" sheetId="43" r:id="rId12"/>
    <sheet name="2026 год" sheetId="2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43" l="1"/>
  <c r="H31" i="42"/>
  <c r="H31" i="41"/>
  <c r="H31" i="40"/>
  <c r="H31" i="39"/>
  <c r="H31" i="38"/>
  <c r="H31" i="37"/>
  <c r="H31" i="36"/>
  <c r="H31" i="35"/>
  <c r="H31" i="34"/>
  <c r="H27" i="29"/>
  <c r="K27" i="22" l="1"/>
  <c r="K28" i="22"/>
  <c r="K12" i="22"/>
  <c r="K13" i="22"/>
  <c r="K26" i="33"/>
  <c r="K27" i="33"/>
  <c r="K12" i="33"/>
  <c r="K13" i="33"/>
  <c r="K26" i="34"/>
  <c r="K27" i="34"/>
  <c r="K12" i="34"/>
  <c r="K13" i="34"/>
  <c r="K26" i="35"/>
  <c r="K27" i="35"/>
  <c r="K12" i="35"/>
  <c r="K13" i="35"/>
  <c r="K26" i="36"/>
  <c r="K27" i="36"/>
  <c r="K12" i="36"/>
  <c r="K13" i="36"/>
  <c r="K12" i="37"/>
  <c r="K13" i="37"/>
  <c r="K26" i="37"/>
  <c r="K27" i="37"/>
  <c r="K26" i="38"/>
  <c r="K27" i="38"/>
  <c r="K12" i="38"/>
  <c r="K13" i="38"/>
  <c r="K26" i="39"/>
  <c r="K27" i="39"/>
  <c r="K12" i="39"/>
  <c r="K13" i="39"/>
  <c r="K26" i="40"/>
  <c r="K27" i="40"/>
  <c r="K12" i="40"/>
  <c r="K13" i="40"/>
  <c r="K26" i="41"/>
  <c r="K27" i="41"/>
  <c r="K12" i="41"/>
  <c r="K13" i="41"/>
  <c r="K26" i="42"/>
  <c r="K27" i="42"/>
  <c r="K12" i="42"/>
  <c r="K13" i="42"/>
  <c r="K26" i="43"/>
  <c r="K27" i="43"/>
  <c r="K12" i="43"/>
  <c r="K13" i="43"/>
  <c r="R26" i="29"/>
  <c r="R27" i="29"/>
  <c r="Q26" i="29"/>
  <c r="Q27" i="29"/>
  <c r="R12" i="29"/>
  <c r="R13" i="29"/>
  <c r="Q12" i="29"/>
  <c r="Q13" i="29"/>
  <c r="P26" i="29"/>
  <c r="P27" i="29"/>
  <c r="O26" i="29"/>
  <c r="O27" i="29"/>
  <c r="N26" i="29"/>
  <c r="N27" i="29"/>
  <c r="M26" i="29"/>
  <c r="M27" i="29"/>
  <c r="L26" i="29"/>
  <c r="L27" i="29"/>
  <c r="K26" i="29"/>
  <c r="K27" i="29"/>
  <c r="J26" i="29"/>
  <c r="J27" i="29"/>
  <c r="I26" i="29"/>
  <c r="I27" i="29"/>
  <c r="H26" i="29"/>
  <c r="G26" i="29"/>
  <c r="G27" i="29"/>
  <c r="P12" i="29"/>
  <c r="P13" i="29"/>
  <c r="O12" i="29"/>
  <c r="O13" i="29"/>
  <c r="N12" i="29"/>
  <c r="N13" i="29"/>
  <c r="M12" i="29"/>
  <c r="M13" i="29"/>
  <c r="L12" i="29"/>
  <c r="L13" i="29"/>
  <c r="K12" i="29"/>
  <c r="K13" i="29"/>
  <c r="J12" i="29"/>
  <c r="J13" i="29"/>
  <c r="I12" i="29"/>
  <c r="I13" i="29"/>
  <c r="H12" i="29"/>
  <c r="H13" i="29"/>
  <c r="G12" i="29"/>
  <c r="G13" i="29"/>
  <c r="G30" i="34" l="1"/>
  <c r="R14" i="29" l="1"/>
  <c r="R11" i="29"/>
  <c r="R10" i="29"/>
  <c r="R9" i="29"/>
  <c r="R8" i="29"/>
  <c r="Q14" i="29"/>
  <c r="Q11" i="29"/>
  <c r="Q10" i="29"/>
  <c r="Q9" i="29"/>
  <c r="Q8" i="29"/>
  <c r="P14" i="29"/>
  <c r="P11" i="29"/>
  <c r="P10" i="29"/>
  <c r="P9" i="29"/>
  <c r="P8" i="29"/>
  <c r="O14" i="29"/>
  <c r="O11" i="29"/>
  <c r="O10" i="29"/>
  <c r="O9" i="29"/>
  <c r="O8" i="29"/>
  <c r="N14" i="29"/>
  <c r="N11" i="29"/>
  <c r="N10" i="29"/>
  <c r="N9" i="29"/>
  <c r="N8" i="29"/>
  <c r="M8" i="29"/>
  <c r="M14" i="29"/>
  <c r="M11" i="29"/>
  <c r="M10" i="29"/>
  <c r="M9" i="29"/>
  <c r="L14" i="29"/>
  <c r="L11" i="29"/>
  <c r="L10" i="29"/>
  <c r="L9" i="29"/>
  <c r="L8" i="29"/>
  <c r="K14" i="29"/>
  <c r="K11" i="29"/>
  <c r="K10" i="29"/>
  <c r="K9" i="29"/>
  <c r="K8" i="29"/>
  <c r="J14" i="29"/>
  <c r="J11" i="29"/>
  <c r="J10" i="29"/>
  <c r="J9" i="29"/>
  <c r="J8" i="29"/>
  <c r="I14" i="29"/>
  <c r="I11" i="29"/>
  <c r="I10" i="29"/>
  <c r="I9" i="29"/>
  <c r="I8" i="29"/>
  <c r="H14" i="29"/>
  <c r="H11" i="29"/>
  <c r="H10" i="29"/>
  <c r="H9" i="29"/>
  <c r="H8" i="29"/>
  <c r="G11" i="29"/>
  <c r="G10" i="29"/>
  <c r="G9" i="29"/>
  <c r="G8" i="29"/>
  <c r="G14" i="29"/>
  <c r="R23" i="29"/>
  <c r="R24" i="29"/>
  <c r="R25" i="29"/>
  <c r="R28" i="29"/>
  <c r="R29" i="29"/>
  <c r="Q23" i="29"/>
  <c r="Q24" i="29"/>
  <c r="Q25" i="29"/>
  <c r="Q28" i="29"/>
  <c r="Q29" i="29"/>
  <c r="P23" i="29"/>
  <c r="P24" i="29"/>
  <c r="P25" i="29"/>
  <c r="P28" i="29"/>
  <c r="P29" i="29"/>
  <c r="O23" i="29"/>
  <c r="O24" i="29"/>
  <c r="O25" i="29"/>
  <c r="O28" i="29"/>
  <c r="O29" i="29"/>
  <c r="N23" i="29"/>
  <c r="N24" i="29"/>
  <c r="N25" i="29"/>
  <c r="N28" i="29"/>
  <c r="N29" i="29"/>
  <c r="M23" i="29"/>
  <c r="M24" i="29"/>
  <c r="M25" i="29"/>
  <c r="M28" i="29"/>
  <c r="M29" i="29"/>
  <c r="L23" i="29"/>
  <c r="L24" i="29"/>
  <c r="L25" i="29"/>
  <c r="L28" i="29"/>
  <c r="L29" i="29"/>
  <c r="K23" i="29"/>
  <c r="K24" i="29"/>
  <c r="K25" i="29"/>
  <c r="K28" i="29"/>
  <c r="K29" i="29"/>
  <c r="J23" i="29"/>
  <c r="J24" i="29"/>
  <c r="J25" i="29"/>
  <c r="J28" i="29"/>
  <c r="J29" i="29"/>
  <c r="I23" i="29"/>
  <c r="I24" i="29"/>
  <c r="I25" i="29"/>
  <c r="I28" i="29"/>
  <c r="I29" i="29"/>
  <c r="H23" i="29"/>
  <c r="H24" i="29"/>
  <c r="H25" i="29"/>
  <c r="H28" i="29"/>
  <c r="H29" i="29"/>
  <c r="R22" i="29"/>
  <c r="Q22" i="29"/>
  <c r="P22" i="29"/>
  <c r="O22" i="29"/>
  <c r="N22" i="29"/>
  <c r="M22" i="29"/>
  <c r="L22" i="29"/>
  <c r="K22" i="29"/>
  <c r="J22" i="29"/>
  <c r="I22" i="29"/>
  <c r="H22" i="29"/>
  <c r="G28" i="29"/>
  <c r="I30" i="43"/>
  <c r="H30" i="43"/>
  <c r="G30" i="43"/>
  <c r="K29" i="43"/>
  <c r="K28" i="43"/>
  <c r="K25" i="43"/>
  <c r="K24" i="43"/>
  <c r="K23" i="43"/>
  <c r="K22" i="43"/>
  <c r="I15" i="43"/>
  <c r="H15" i="43"/>
  <c r="G15" i="43"/>
  <c r="K14" i="43"/>
  <c r="K11" i="43"/>
  <c r="K10" i="43"/>
  <c r="K9" i="43"/>
  <c r="K8" i="43"/>
  <c r="I30" i="42"/>
  <c r="H30" i="42"/>
  <c r="G30" i="42"/>
  <c r="K29" i="42"/>
  <c r="K28" i="42"/>
  <c r="K25" i="42"/>
  <c r="K24" i="42"/>
  <c r="K23" i="42"/>
  <c r="K22" i="42"/>
  <c r="I15" i="42"/>
  <c r="H15" i="42"/>
  <c r="G15" i="42"/>
  <c r="K14" i="42"/>
  <c r="K11" i="42"/>
  <c r="K10" i="42"/>
  <c r="K9" i="42"/>
  <c r="K8" i="42"/>
  <c r="I30" i="41"/>
  <c r="H30" i="41"/>
  <c r="G30" i="41"/>
  <c r="K29" i="41"/>
  <c r="K28" i="41"/>
  <c r="K25" i="41"/>
  <c r="K24" i="41"/>
  <c r="K23" i="41"/>
  <c r="K22" i="41"/>
  <c r="I15" i="41"/>
  <c r="H15" i="41"/>
  <c r="G15" i="41"/>
  <c r="K14" i="41"/>
  <c r="K11" i="41"/>
  <c r="K10" i="41"/>
  <c r="K9" i="41"/>
  <c r="K8" i="41"/>
  <c r="I30" i="40"/>
  <c r="H30" i="40"/>
  <c r="G30" i="40"/>
  <c r="K29" i="40"/>
  <c r="K28" i="40"/>
  <c r="K25" i="40"/>
  <c r="K24" i="40"/>
  <c r="K23" i="40"/>
  <c r="K22" i="40"/>
  <c r="I15" i="40"/>
  <c r="H15" i="40"/>
  <c r="G15" i="40"/>
  <c r="K14" i="40"/>
  <c r="K11" i="40"/>
  <c r="K10" i="40"/>
  <c r="K9" i="40"/>
  <c r="K8" i="40"/>
  <c r="I30" i="39"/>
  <c r="H30" i="39"/>
  <c r="G30" i="39"/>
  <c r="K29" i="39"/>
  <c r="K28" i="39"/>
  <c r="K25" i="39"/>
  <c r="K24" i="39"/>
  <c r="K23" i="39"/>
  <c r="K22" i="39"/>
  <c r="I15" i="39"/>
  <c r="H15" i="39"/>
  <c r="G15" i="39"/>
  <c r="K14" i="39"/>
  <c r="K11" i="39"/>
  <c r="K10" i="39"/>
  <c r="K9" i="39"/>
  <c r="K8" i="39"/>
  <c r="K24" i="22"/>
  <c r="K23" i="33"/>
  <c r="K23" i="34"/>
  <c r="K23" i="35"/>
  <c r="K23" i="36"/>
  <c r="K23" i="37"/>
  <c r="K23" i="38"/>
  <c r="I30" i="38"/>
  <c r="H30" i="38"/>
  <c r="G30" i="38"/>
  <c r="K29" i="38"/>
  <c r="K28" i="38"/>
  <c r="K25" i="38"/>
  <c r="K24" i="38"/>
  <c r="K22" i="38"/>
  <c r="I15" i="38"/>
  <c r="H15" i="38"/>
  <c r="G15" i="38"/>
  <c r="K14" i="38"/>
  <c r="K11" i="38"/>
  <c r="K10" i="38"/>
  <c r="K9" i="38"/>
  <c r="K8" i="38"/>
  <c r="I30" i="37"/>
  <c r="H30" i="37"/>
  <c r="G30" i="37"/>
  <c r="K29" i="37"/>
  <c r="K28" i="37"/>
  <c r="K25" i="37"/>
  <c r="K24" i="37"/>
  <c r="K22" i="37"/>
  <c r="I15" i="37"/>
  <c r="H15" i="37"/>
  <c r="G15" i="37"/>
  <c r="K14" i="37"/>
  <c r="K11" i="37"/>
  <c r="K10" i="37"/>
  <c r="K9" i="37"/>
  <c r="K8" i="37"/>
  <c r="I30" i="36"/>
  <c r="H30" i="36"/>
  <c r="G30" i="36"/>
  <c r="K29" i="36"/>
  <c r="K28" i="36"/>
  <c r="K25" i="36"/>
  <c r="K24" i="36"/>
  <c r="K22" i="36"/>
  <c r="I15" i="36"/>
  <c r="H15" i="36"/>
  <c r="G15" i="36"/>
  <c r="K14" i="36"/>
  <c r="K11" i="36"/>
  <c r="K10" i="36"/>
  <c r="K9" i="36"/>
  <c r="K8" i="36"/>
  <c r="I30" i="35"/>
  <c r="H30" i="35"/>
  <c r="G30" i="35"/>
  <c r="K29" i="35"/>
  <c r="K28" i="35"/>
  <c r="K25" i="35"/>
  <c r="K24" i="35"/>
  <c r="K22" i="35"/>
  <c r="I15" i="35"/>
  <c r="H15" i="35"/>
  <c r="G15" i="35"/>
  <c r="K14" i="35"/>
  <c r="K11" i="35"/>
  <c r="K10" i="35"/>
  <c r="K9" i="35"/>
  <c r="K8" i="35"/>
  <c r="I30" i="34"/>
  <c r="H30" i="34"/>
  <c r="K29" i="34"/>
  <c r="K28" i="34"/>
  <c r="K25" i="34"/>
  <c r="K24" i="34"/>
  <c r="K22" i="34"/>
  <c r="I15" i="34"/>
  <c r="G15" i="34"/>
  <c r="K14" i="34"/>
  <c r="K11" i="34"/>
  <c r="K10" i="34"/>
  <c r="K9" i="34"/>
  <c r="K8" i="34"/>
  <c r="I30" i="33"/>
  <c r="H30" i="33"/>
  <c r="G30" i="33"/>
  <c r="K29" i="33"/>
  <c r="K28" i="33"/>
  <c r="K25" i="33"/>
  <c r="K24" i="33"/>
  <c r="K22" i="33"/>
  <c r="I15" i="33"/>
  <c r="H15" i="33"/>
  <c r="G15" i="33"/>
  <c r="K14" i="33"/>
  <c r="K11" i="33"/>
  <c r="K10" i="33"/>
  <c r="K9" i="33"/>
  <c r="K8" i="33"/>
  <c r="K29" i="22"/>
  <c r="K10" i="22"/>
  <c r="K11" i="22"/>
  <c r="K16" i="35" l="1"/>
  <c r="K16" i="41"/>
  <c r="K16" i="34"/>
  <c r="K31" i="43"/>
  <c r="K31" i="42"/>
  <c r="K31" i="40"/>
  <c r="K16" i="39"/>
  <c r="K16" i="38"/>
  <c r="K16" i="37"/>
  <c r="K31" i="34"/>
  <c r="K31" i="35"/>
  <c r="K16" i="36"/>
  <c r="K31" i="36"/>
  <c r="K31" i="37"/>
  <c r="K16" i="43"/>
  <c r="K31" i="39"/>
  <c r="K16" i="40"/>
  <c r="K31" i="41"/>
  <c r="K16" i="42"/>
  <c r="K31" i="38"/>
  <c r="K16" i="33"/>
  <c r="K31" i="33"/>
  <c r="G24" i="29" l="1"/>
  <c r="G25" i="29"/>
  <c r="G29" i="29"/>
  <c r="G23" i="29"/>
  <c r="G22" i="29"/>
  <c r="J30" i="29" l="1"/>
  <c r="K30" i="29"/>
  <c r="L30" i="29"/>
  <c r="M30" i="29"/>
  <c r="N30" i="29"/>
  <c r="O30" i="29"/>
  <c r="P30" i="29"/>
  <c r="Q30" i="29"/>
  <c r="R30" i="29"/>
  <c r="P15" i="29"/>
  <c r="Q15" i="29"/>
  <c r="R15" i="29"/>
  <c r="I30" i="29"/>
  <c r="H30" i="29"/>
  <c r="G30" i="29"/>
  <c r="G31" i="29" l="1"/>
  <c r="K25" i="22"/>
  <c r="K26" i="22"/>
  <c r="K30" i="22"/>
  <c r="K23" i="22"/>
  <c r="I31" i="22"/>
  <c r="I32" i="22" s="1"/>
  <c r="H31" i="22"/>
  <c r="H32" i="22" s="1"/>
  <c r="G31" i="22"/>
  <c r="G32" i="22" s="1"/>
  <c r="I16" i="22"/>
  <c r="H16" i="22"/>
  <c r="G16" i="22"/>
  <c r="G17" i="22" s="1"/>
  <c r="K14" i="22"/>
  <c r="K9" i="22"/>
  <c r="K8" i="22"/>
  <c r="G31" i="33" l="1"/>
  <c r="G31" i="34" s="1"/>
  <c r="G31" i="35" s="1"/>
  <c r="G31" i="36" s="1"/>
  <c r="G31" i="37" s="1"/>
  <c r="G31" i="38" s="1"/>
  <c r="G31" i="39" s="1"/>
  <c r="G31" i="40" s="1"/>
  <c r="G31" i="41" s="1"/>
  <c r="G31" i="42" s="1"/>
  <c r="G31" i="43" s="1"/>
  <c r="I31" i="33"/>
  <c r="I31" i="34" s="1"/>
  <c r="I31" i="35" s="1"/>
  <c r="I31" i="36" s="1"/>
  <c r="I31" i="37" s="1"/>
  <c r="I31" i="38" s="1"/>
  <c r="I31" i="39" s="1"/>
  <c r="I31" i="40" s="1"/>
  <c r="I31" i="41" s="1"/>
  <c r="I31" i="42" s="1"/>
  <c r="I31" i="43" s="1"/>
  <c r="G16" i="33"/>
  <c r="G16" i="34" s="1"/>
  <c r="G16" i="35" s="1"/>
  <c r="G16" i="36" s="1"/>
  <c r="G16" i="37" s="1"/>
  <c r="G16" i="38" s="1"/>
  <c r="G16" i="39" s="1"/>
  <c r="G16" i="40" s="1"/>
  <c r="G16" i="41" s="1"/>
  <c r="G16" i="42" s="1"/>
  <c r="G16" i="43" s="1"/>
  <c r="H31" i="33"/>
  <c r="I17" i="22"/>
  <c r="H17" i="22"/>
  <c r="N15" i="29"/>
  <c r="M15" i="29"/>
  <c r="L15" i="29"/>
  <c r="K15" i="29"/>
  <c r="J15" i="29"/>
  <c r="I15" i="29"/>
  <c r="O15" i="29"/>
  <c r="H15" i="29"/>
  <c r="K32" i="22"/>
  <c r="K17" i="22"/>
  <c r="H16" i="33" l="1"/>
  <c r="H16" i="34" s="1"/>
  <c r="H16" i="35" s="1"/>
  <c r="H16" i="36" s="1"/>
  <c r="H16" i="37" s="1"/>
  <c r="H16" i="38" s="1"/>
  <c r="H16" i="39" s="1"/>
  <c r="H16" i="40" s="1"/>
  <c r="H16" i="41" s="1"/>
  <c r="H16" i="42" s="1"/>
  <c r="H16" i="43" s="1"/>
  <c r="I16" i="33"/>
  <c r="I16" i="34" s="1"/>
  <c r="I16" i="35" s="1"/>
  <c r="I16" i="36" s="1"/>
  <c r="I16" i="37" s="1"/>
  <c r="I16" i="38" s="1"/>
  <c r="I16" i="39" s="1"/>
  <c r="I16" i="40" s="1"/>
  <c r="I16" i="41" s="1"/>
  <c r="I16" i="42" s="1"/>
  <c r="I16" i="43" s="1"/>
  <c r="G15" i="29"/>
  <c r="G16" i="29" s="1"/>
</calcChain>
</file>

<file path=xl/sharedStrings.xml><?xml version="1.0" encoding="utf-8"?>
<sst xmlns="http://schemas.openxmlformats.org/spreadsheetml/2006/main" count="539" uniqueCount="67">
  <si>
    <t>Благотворительный фонд "Алабуга"</t>
  </si>
  <si>
    <t>№</t>
  </si>
  <si>
    <t>Способ оплаты</t>
  </si>
  <si>
    <t>Итого</t>
  </si>
  <si>
    <t>Приход</t>
  </si>
  <si>
    <t>Расход</t>
  </si>
  <si>
    <t>Наименование проекта</t>
  </si>
  <si>
    <t>Поддержка ЧОУ "Ихсан"</t>
  </si>
  <si>
    <t>Всего за весь период</t>
  </si>
  <si>
    <t>Примечание</t>
  </si>
  <si>
    <t>Сумма</t>
  </si>
  <si>
    <t>Садака</t>
  </si>
  <si>
    <t>Прочие</t>
  </si>
  <si>
    <t>Прочие расходы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</si>
  <si>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</si>
  <si>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</si>
  <si>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</si>
  <si>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</si>
  <si>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</si>
  <si>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</si>
  <si>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</si>
  <si>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</si>
  <si>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</si>
  <si>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</si>
  <si>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</si>
  <si>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</si>
  <si>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Расходы для офиса </t>
  </si>
  <si>
    <t>Приют человека</t>
  </si>
  <si>
    <t>Помощь больным детям</t>
  </si>
  <si>
    <t>р\сч</t>
  </si>
  <si>
    <t>на б. карту</t>
  </si>
  <si>
    <t>наличные</t>
  </si>
  <si>
    <t>р/сч</t>
  </si>
  <si>
    <t>на б.карту</t>
  </si>
  <si>
    <t>Помощь Газа</t>
  </si>
  <si>
    <t>закят</t>
  </si>
  <si>
    <t xml:space="preserve">проверить закят </t>
  </si>
  <si>
    <t>Обобщённый отчёт за 2026г.</t>
  </si>
  <si>
    <t>Отчёт за декабрь 2026г.</t>
  </si>
  <si>
    <t>Отчёт за ноябрь 2026г</t>
  </si>
  <si>
    <t>Отчёт за октябрь 2026г</t>
  </si>
  <si>
    <t>Отчёт за сентябрь 2026г.</t>
  </si>
  <si>
    <t>Отчёт за август 2026г.</t>
  </si>
  <si>
    <t>Отчёт за июль 2026г</t>
  </si>
  <si>
    <t>Отчёт за июнь 2026г</t>
  </si>
  <si>
    <t>Отчёт за май 2026г</t>
  </si>
  <si>
    <t>Отчёт за апрель 2026г.</t>
  </si>
  <si>
    <t>Отчёт за март 2026г</t>
  </si>
  <si>
    <t>Отчёт за февраль 2026г</t>
  </si>
  <si>
    <t>Отчёт за январь 2026г</t>
  </si>
  <si>
    <t>остаток с 2025 года</t>
  </si>
  <si>
    <t>Оказание помощи людям попавшим в ТЖС из средств садака</t>
  </si>
  <si>
    <t>Оказание помощи людям попавшим в ТЖС  из средств Закята</t>
  </si>
  <si>
    <t>Занятия в Астре</t>
  </si>
  <si>
    <t>Помощь на строит. мечети в Хабаровске</t>
  </si>
  <si>
    <t>Нал.- подписка телеграм премиум + ведение сайта</t>
  </si>
  <si>
    <t>Вода от ООО "Алиса"</t>
  </si>
  <si>
    <t>Вода для ифтаров для центральной мечети</t>
  </si>
  <si>
    <t xml:space="preserve">1750 руб. - стоимость кружек на подарки </t>
  </si>
  <si>
    <t>Курбан-акика</t>
  </si>
  <si>
    <t>Подарки для слепых на ифтар</t>
  </si>
  <si>
    <t>Для чтецов проводивших таравих намазы в месяц Рамадан</t>
  </si>
  <si>
    <t>обучение в астре (март + февраль)</t>
  </si>
  <si>
    <t>Закупка коляски для Мусиной Лианы</t>
  </si>
  <si>
    <t>Награждение лучших учеников</t>
  </si>
  <si>
    <t>Закупка продуктов и лекарств</t>
  </si>
  <si>
    <t>Похороны Загидуллина Альберта Шакировича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</si>
</sst>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#,##0.00\ &quot;₽&quot;"/>
    <numFmt numFmtId="166" formatCode="#,##0.00_ ;\-#,##0.00\ 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9" tint="-0.49998474074526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 vertical="center"/>
    </xf>
    <xf numFmtId="0" fontId="0" fillId="0" borderId="35" xfId="0" applyBorder="1"/>
    <xf numFmtId="4" fontId="1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left" vertical="center"/>
    </xf>
    <xf numFmtId="165" fontId="1" fillId="0" borderId="27" xfId="0" applyNumberFormat="1" applyFont="1" applyBorder="1" applyAlignment="1">
      <alignment horizontal="left" vertical="center"/>
    </xf>
    <xf numFmtId="165" fontId="1" fillId="0" borderId="2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1" fillId="0" borderId="2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opLeftCell="A2" workbookViewId="0">
      <selection activeCell="I14" sqref="I14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8" width="13.5703125" customWidth="1"/>
    <col min="9" max="9" width="11.5703125" bestFit="1" customWidth="1"/>
    <col min="10" max="10" width="39.140625" customWidth="1"/>
    <col min="11" max="11" width="21.140625" customWidth="1"/>
    <col min="14" max="14" width="12.85546875" customWidth="1"/>
  </cols>
  <sheetData>
    <row r="1" spans="1:14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4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4" x14ac:dyDescent="0.25">
      <c r="A3" s="70" t="s">
        <v>49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4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4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4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4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4" x14ac:dyDescent="0.25">
      <c r="A8" s="2">
        <v>1</v>
      </c>
      <c r="B8" s="90" t="s">
        <v>27</v>
      </c>
      <c r="C8" s="90"/>
      <c r="D8" s="90"/>
      <c r="E8" s="90"/>
      <c r="F8" s="90"/>
      <c r="G8" s="13">
        <v>70840</v>
      </c>
      <c r="H8" s="13">
        <v>1500</v>
      </c>
      <c r="I8" s="13"/>
      <c r="J8" s="25"/>
      <c r="K8" s="26">
        <f>SUM(G8:I8)</f>
        <v>72340</v>
      </c>
    </row>
    <row r="9" spans="1:14" x14ac:dyDescent="0.25">
      <c r="A9" s="1">
        <v>2</v>
      </c>
      <c r="B9" s="91" t="s">
        <v>7</v>
      </c>
      <c r="C9" s="91"/>
      <c r="D9" s="91"/>
      <c r="E9" s="91"/>
      <c r="F9" s="91"/>
      <c r="G9" s="14">
        <v>996</v>
      </c>
      <c r="H9" s="37"/>
      <c r="I9" s="14"/>
      <c r="J9" s="27"/>
      <c r="K9" s="28">
        <f>SUM(G9:I9)</f>
        <v>996</v>
      </c>
    </row>
    <row r="10" spans="1:14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4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4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4" x14ac:dyDescent="0.25">
      <c r="A13" s="1">
        <v>6</v>
      </c>
      <c r="B13" s="55" t="s">
        <v>34</v>
      </c>
      <c r="C13" s="56"/>
      <c r="D13" s="56"/>
      <c r="E13" s="56"/>
      <c r="F13" s="57"/>
      <c r="G13" s="14">
        <v>11709</v>
      </c>
      <c r="H13" s="37"/>
      <c r="I13" s="14"/>
      <c r="J13" s="29"/>
      <c r="K13" s="28">
        <f t="shared" si="0"/>
        <v>11709</v>
      </c>
    </row>
    <row r="14" spans="1:14" ht="27" customHeight="1" x14ac:dyDescent="0.25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  <c r="N14" s="41"/>
    </row>
    <row r="15" spans="1:14" ht="15.75" thickBot="1" x14ac:dyDescent="0.3">
      <c r="A15" s="24"/>
      <c r="B15" s="89" t="s">
        <v>50</v>
      </c>
      <c r="C15" s="89"/>
      <c r="D15" s="89"/>
      <c r="E15" s="89"/>
      <c r="F15" s="89"/>
      <c r="G15" s="15"/>
      <c r="H15" s="15"/>
      <c r="I15" s="15"/>
      <c r="J15" s="30"/>
      <c r="K15" s="31"/>
    </row>
    <row r="16" spans="1:14" ht="15.75" thickBot="1" x14ac:dyDescent="0.3">
      <c r="A16" s="62" t="s">
        <v>3</v>
      </c>
      <c r="B16" s="92"/>
      <c r="C16" s="92"/>
      <c r="D16" s="92"/>
      <c r="E16" s="92"/>
      <c r="F16" s="93"/>
      <c r="G16" s="21">
        <f>SUM(G8:G14)</f>
        <v>83545</v>
      </c>
      <c r="H16" s="16">
        <f>SUM(H8:H14)</f>
        <v>1500</v>
      </c>
      <c r="I16" s="17">
        <f>SUM(I8:I14)</f>
        <v>0</v>
      </c>
      <c r="J16" s="30"/>
      <c r="K16" s="31"/>
    </row>
    <row r="17" spans="1:19" x14ac:dyDescent="0.25">
      <c r="A17" s="65" t="s">
        <v>8</v>
      </c>
      <c r="B17" s="65"/>
      <c r="C17" s="65"/>
      <c r="D17" s="65"/>
      <c r="E17" s="65"/>
      <c r="F17" s="65"/>
      <c r="G17" s="18">
        <f>G16</f>
        <v>83545</v>
      </c>
      <c r="H17" s="18">
        <f>H16</f>
        <v>1500</v>
      </c>
      <c r="I17" s="18">
        <f>I16</f>
        <v>0</v>
      </c>
      <c r="J17" s="27"/>
      <c r="K17" s="32">
        <f>SUM(K8:K14)</f>
        <v>85045</v>
      </c>
    </row>
    <row r="18" spans="1:19" x14ac:dyDescent="0.25">
      <c r="A18" s="5"/>
      <c r="B18" s="5"/>
      <c r="C18" s="5"/>
      <c r="D18" s="5"/>
      <c r="E18" s="5"/>
      <c r="F18" s="5"/>
      <c r="G18" s="4"/>
      <c r="H18" s="4"/>
      <c r="I18" s="4"/>
      <c r="J18" s="6"/>
      <c r="K18" s="6"/>
    </row>
    <row r="19" spans="1:19" ht="15.75" thickBo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9" ht="19.5" thickBot="1" x14ac:dyDescent="0.3">
      <c r="A20" s="76" t="s">
        <v>5</v>
      </c>
      <c r="B20" s="77"/>
      <c r="C20" s="77"/>
      <c r="D20" s="77"/>
      <c r="E20" s="77"/>
      <c r="F20" s="77"/>
      <c r="G20" s="77"/>
      <c r="H20" s="77"/>
      <c r="I20" s="77"/>
      <c r="J20" s="77"/>
      <c r="K20" s="78"/>
    </row>
    <row r="21" spans="1:19" ht="15.75" thickBot="1" x14ac:dyDescent="0.3">
      <c r="A21" s="85" t="s">
        <v>1</v>
      </c>
      <c r="B21" s="85" t="s">
        <v>6</v>
      </c>
      <c r="C21" s="81"/>
      <c r="D21" s="81"/>
      <c r="E21" s="81"/>
      <c r="F21" s="94"/>
      <c r="G21" s="83" t="s">
        <v>10</v>
      </c>
      <c r="H21" s="84"/>
      <c r="I21" s="96"/>
      <c r="J21" s="87" t="s">
        <v>9</v>
      </c>
      <c r="K21" s="87" t="s">
        <v>8</v>
      </c>
    </row>
    <row r="22" spans="1:19" ht="15.75" thickBot="1" x14ac:dyDescent="0.3">
      <c r="A22" s="86"/>
      <c r="B22" s="86"/>
      <c r="C22" s="82"/>
      <c r="D22" s="82"/>
      <c r="E22" s="82"/>
      <c r="F22" s="95"/>
      <c r="G22" s="8" t="s">
        <v>32</v>
      </c>
      <c r="H22" s="11" t="s">
        <v>33</v>
      </c>
      <c r="I22" s="10" t="s">
        <v>31</v>
      </c>
      <c r="J22" s="88"/>
      <c r="K22" s="88"/>
    </row>
    <row r="23" spans="1:19" ht="19.5" customHeight="1" x14ac:dyDescent="0.25">
      <c r="A23" s="2">
        <v>1</v>
      </c>
      <c r="B23" s="97" t="s">
        <v>27</v>
      </c>
      <c r="C23" s="97"/>
      <c r="D23" s="97"/>
      <c r="E23" s="97"/>
      <c r="F23" s="98"/>
      <c r="G23" s="13">
        <v>60000</v>
      </c>
      <c r="H23" s="13"/>
      <c r="I23" s="13"/>
      <c r="J23" s="2"/>
      <c r="K23" s="18">
        <f>SUM(G23:I23)</f>
        <v>60000</v>
      </c>
      <c r="O23" s="61"/>
      <c r="P23" s="61"/>
      <c r="Q23" s="61"/>
      <c r="R23" s="61"/>
      <c r="S23" s="58"/>
    </row>
    <row r="24" spans="1:19" ht="20.25" customHeight="1" x14ac:dyDescent="0.25">
      <c r="A24" s="1">
        <v>2</v>
      </c>
      <c r="B24" s="61" t="s">
        <v>7</v>
      </c>
      <c r="C24" s="61"/>
      <c r="D24" s="61"/>
      <c r="E24" s="61"/>
      <c r="F24" s="61"/>
      <c r="G24" s="36">
        <v>22814</v>
      </c>
      <c r="H24" s="14"/>
      <c r="I24" s="14">
        <v>700</v>
      </c>
      <c r="J24" s="1"/>
      <c r="K24" s="18">
        <f>SUM(G24:I24)</f>
        <v>23514</v>
      </c>
    </row>
    <row r="25" spans="1:19" ht="21.75" customHeight="1" x14ac:dyDescent="0.25">
      <c r="A25" s="2">
        <v>3</v>
      </c>
      <c r="B25" s="58" t="s">
        <v>28</v>
      </c>
      <c r="C25" s="59"/>
      <c r="D25" s="59"/>
      <c r="E25" s="59"/>
      <c r="F25" s="60"/>
      <c r="G25" s="14"/>
      <c r="H25" s="14"/>
      <c r="I25" s="14">
        <v>1000</v>
      </c>
      <c r="J25" s="1" t="s">
        <v>53</v>
      </c>
      <c r="K25" s="18">
        <f t="shared" ref="K25:K30" si="1">SUM(G25:I25)</f>
        <v>1000</v>
      </c>
    </row>
    <row r="26" spans="1:19" ht="44.25" customHeight="1" x14ac:dyDescent="0.25">
      <c r="A26" s="1">
        <v>4</v>
      </c>
      <c r="B26" s="66" t="s">
        <v>51</v>
      </c>
      <c r="C26" s="66"/>
      <c r="D26" s="66"/>
      <c r="E26" s="66"/>
      <c r="F26" s="67"/>
      <c r="G26" s="15"/>
      <c r="H26" s="15"/>
      <c r="I26" s="15"/>
      <c r="J26" s="33"/>
      <c r="K26" s="18">
        <f t="shared" si="1"/>
        <v>0</v>
      </c>
      <c r="N26" s="41"/>
    </row>
    <row r="27" spans="1:19" ht="44.25" customHeight="1" x14ac:dyDescent="0.25">
      <c r="A27" s="2">
        <v>5</v>
      </c>
      <c r="B27" s="58" t="s">
        <v>52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  <c r="N27" s="41"/>
    </row>
    <row r="28" spans="1:19" ht="44.25" customHeight="1" x14ac:dyDescent="0.25">
      <c r="A28" s="2">
        <v>6</v>
      </c>
      <c r="B28" s="58" t="s">
        <v>34</v>
      </c>
      <c r="C28" s="59"/>
      <c r="D28" s="59"/>
      <c r="E28" s="59"/>
      <c r="F28" s="60"/>
      <c r="G28" s="15"/>
      <c r="H28" s="15"/>
      <c r="I28" s="15"/>
      <c r="J28" s="33"/>
      <c r="K28" s="18">
        <f t="shared" si="1"/>
        <v>0</v>
      </c>
      <c r="N28" s="41"/>
    </row>
    <row r="29" spans="1:19" ht="21" customHeight="1" x14ac:dyDescent="0.25">
      <c r="A29" s="2">
        <v>7</v>
      </c>
      <c r="B29" s="61" t="s">
        <v>26</v>
      </c>
      <c r="C29" s="61"/>
      <c r="D29" s="61"/>
      <c r="E29" s="61"/>
      <c r="F29" s="58"/>
      <c r="G29" s="15">
        <v>23223.5</v>
      </c>
      <c r="H29" s="15"/>
      <c r="I29" s="15">
        <v>78000</v>
      </c>
      <c r="J29" s="33" t="s">
        <v>55</v>
      </c>
      <c r="K29" s="18">
        <f t="shared" si="1"/>
        <v>101223.5</v>
      </c>
    </row>
    <row r="30" spans="1:19" ht="21.75" customHeight="1" thickBot="1" x14ac:dyDescent="0.3">
      <c r="A30" s="2">
        <v>8</v>
      </c>
      <c r="B30" s="66" t="s">
        <v>13</v>
      </c>
      <c r="C30" s="66"/>
      <c r="D30" s="66"/>
      <c r="E30" s="66"/>
      <c r="F30" s="67"/>
      <c r="G30" s="15">
        <v>50000</v>
      </c>
      <c r="H30" s="15"/>
      <c r="I30" s="15"/>
      <c r="J30" s="34" t="s">
        <v>54</v>
      </c>
      <c r="K30" s="18">
        <f t="shared" si="1"/>
        <v>50000</v>
      </c>
    </row>
    <row r="31" spans="1:19" ht="15.75" thickBot="1" x14ac:dyDescent="0.3">
      <c r="A31" s="62" t="s">
        <v>3</v>
      </c>
      <c r="B31" s="63"/>
      <c r="C31" s="63"/>
      <c r="D31" s="63"/>
      <c r="E31" s="63"/>
      <c r="F31" s="64"/>
      <c r="G31" s="21">
        <f>SUM(G23:G30)</f>
        <v>156037.5</v>
      </c>
      <c r="H31" s="16">
        <f>SUM(H23:H30)</f>
        <v>0</v>
      </c>
      <c r="I31" s="17">
        <f>SUM(I23:I30)</f>
        <v>79700</v>
      </c>
      <c r="J31" s="35"/>
      <c r="K31" s="23"/>
    </row>
    <row r="32" spans="1:19" x14ac:dyDescent="0.25">
      <c r="A32" s="65" t="s">
        <v>8</v>
      </c>
      <c r="B32" s="65"/>
      <c r="C32" s="65"/>
      <c r="D32" s="65"/>
      <c r="E32" s="65"/>
      <c r="F32" s="65"/>
      <c r="G32" s="23">
        <f>SUM(G31)</f>
        <v>156037.5</v>
      </c>
      <c r="H32" s="23">
        <f>H31</f>
        <v>0</v>
      </c>
      <c r="I32" s="23">
        <f>SUM(I31)</f>
        <v>79700</v>
      </c>
      <c r="J32" s="27"/>
      <c r="K32" s="32">
        <f>SUM(K23:K30)</f>
        <v>235737.5</v>
      </c>
    </row>
  </sheetData>
  <mergeCells count="35">
    <mergeCell ref="O23:S23"/>
    <mergeCell ref="B15:F15"/>
    <mergeCell ref="B8:F8"/>
    <mergeCell ref="B9:F9"/>
    <mergeCell ref="B14:F14"/>
    <mergeCell ref="B10:F10"/>
    <mergeCell ref="B11:F11"/>
    <mergeCell ref="A16:F16"/>
    <mergeCell ref="A17:F17"/>
    <mergeCell ref="A20:K20"/>
    <mergeCell ref="A21:A22"/>
    <mergeCell ref="B21:F22"/>
    <mergeCell ref="G21:I21"/>
    <mergeCell ref="J21:J22"/>
    <mergeCell ref="K21:K22"/>
    <mergeCell ref="B23:F23"/>
    <mergeCell ref="A1:K2"/>
    <mergeCell ref="A3:K4"/>
    <mergeCell ref="A5:K5"/>
    <mergeCell ref="A6:A7"/>
    <mergeCell ref="B6:F7"/>
    <mergeCell ref="G6:I6"/>
    <mergeCell ref="J6:J7"/>
    <mergeCell ref="K6:K7"/>
    <mergeCell ref="A31:F31"/>
    <mergeCell ref="A32:F32"/>
    <mergeCell ref="B25:F25"/>
    <mergeCell ref="B26:F26"/>
    <mergeCell ref="B30:F30"/>
    <mergeCell ref="B29:F29"/>
    <mergeCell ref="B12:F12"/>
    <mergeCell ref="B13:F13"/>
    <mergeCell ref="B27:F27"/>
    <mergeCell ref="B28:F28"/>
    <mergeCell ref="B24:F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topLeftCell="A11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1406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40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G15+Сентябрь!G16</f>
        <v>1145403.5</v>
      </c>
      <c r="H16" s="18">
        <f>H15+Сентябрь!H16</f>
        <v>48730</v>
      </c>
      <c r="I16" s="18">
        <f>I15+Сентябрь!I16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G30+Сентябрь!G31</f>
        <v>975176.83</v>
      </c>
      <c r="H31" s="23">
        <f>H30+Сентябрь!H31</f>
        <v>0</v>
      </c>
      <c r="I31" s="23">
        <f>I30+Сентябрь!I31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1"/>
  <sheetViews>
    <sheetView workbookViewId="0">
      <selection activeCell="M25" sqref="M25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/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G15+Октябрь!G16</f>
        <v>1145403.5</v>
      </c>
      <c r="H16" s="47">
        <f>H15+Октябрь!H16</f>
        <v>48730</v>
      </c>
      <c r="I16" s="47">
        <f>I15+Октябрь!I16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8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51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52"/>
      <c r="I29" s="15"/>
      <c r="J29" s="34"/>
      <c r="K29" s="18">
        <f>SUM(G29:I29)</f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46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G30+Октябрь!G31</f>
        <v>975176.83</v>
      </c>
      <c r="H31" s="50">
        <f>H30+Октябрь!H31</f>
        <v>0</v>
      </c>
      <c r="I31" s="50">
        <f>I30+Октябрь!I31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topLeftCell="A17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4.285156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38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102" t="s">
        <v>27</v>
      </c>
      <c r="C8" s="103"/>
      <c r="D8" s="103"/>
      <c r="E8" s="103"/>
      <c r="F8" s="104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55" t="s">
        <v>7</v>
      </c>
      <c r="C9" s="56"/>
      <c r="D9" s="56"/>
      <c r="E9" s="56"/>
      <c r="F9" s="57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5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99" t="s">
        <v>12</v>
      </c>
      <c r="C14" s="100"/>
      <c r="D14" s="100"/>
      <c r="E14" s="100"/>
      <c r="F14" s="101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53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G15+Ноябрь!G16</f>
        <v>1145403.5</v>
      </c>
      <c r="H16" s="47">
        <f>H15+Ноябрь!H16</f>
        <v>48730</v>
      </c>
      <c r="I16" s="47">
        <f>I15+Ноябрь!I16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43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G30+Ноябрь!G31</f>
        <v>975176.83</v>
      </c>
      <c r="H31" s="50">
        <f>H30+Ноябрь!H31</f>
        <v>0</v>
      </c>
      <c r="I31" s="50">
        <f>I30+Ноябрь!I31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35"/>
  <sheetViews>
    <sheetView zoomScaleNormal="100" workbookViewId="0">
      <selection activeCell="B25" sqref="B25:F26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4.140625" customWidth="1"/>
    <col min="8" max="8" width="12.85546875" customWidth="1"/>
    <col min="9" max="9" width="13.85546875" customWidth="1"/>
    <col min="10" max="10" width="13.42578125" customWidth="1"/>
    <col min="11" max="11" width="13" customWidth="1"/>
    <col min="12" max="12" width="13.140625" customWidth="1"/>
    <col min="13" max="13" width="12.85546875" customWidth="1"/>
    <col min="14" max="14" width="13.5703125" customWidth="1"/>
    <col min="15" max="15" width="13" customWidth="1"/>
    <col min="16" max="16" width="13.85546875" customWidth="1"/>
    <col min="17" max="17" width="14.140625" customWidth="1"/>
    <col min="18" max="18" width="14.85546875" customWidth="1"/>
    <col min="19" max="19" width="14.5703125" customWidth="1"/>
    <col min="20" max="20" width="16.85546875" customWidth="1"/>
    <col min="21" max="21" width="12.85546875" customWidth="1"/>
  </cols>
  <sheetData>
    <row r="1" spans="1:19" ht="15" customHeight="1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9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9" ht="15.75" thickBot="1" x14ac:dyDescent="0.3">
      <c r="A3" s="108" t="s">
        <v>37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15.75" thickBot="1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1:19" ht="19.5" thickBot="1" x14ac:dyDescent="0.3">
      <c r="A5" s="105" t="s">
        <v>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</row>
    <row r="6" spans="1:19" ht="15.75" thickBot="1" x14ac:dyDescent="0.3">
      <c r="A6" s="106" t="s">
        <v>1</v>
      </c>
      <c r="B6" s="106" t="s">
        <v>2</v>
      </c>
      <c r="C6" s="106"/>
      <c r="D6" s="106"/>
      <c r="E6" s="106"/>
      <c r="F6" s="106"/>
      <c r="G6" s="106" t="s">
        <v>10</v>
      </c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19" ht="15.75" thickBot="1" x14ac:dyDescent="0.3">
      <c r="A7" s="106"/>
      <c r="B7" s="106"/>
      <c r="C7" s="106"/>
      <c r="D7" s="106"/>
      <c r="E7" s="106"/>
      <c r="F7" s="106"/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20</v>
      </c>
      <c r="N7" s="9" t="s">
        <v>21</v>
      </c>
      <c r="O7" s="9" t="s">
        <v>22</v>
      </c>
      <c r="P7" s="9" t="s">
        <v>23</v>
      </c>
      <c r="Q7" s="9" t="s">
        <v>24</v>
      </c>
      <c r="R7" s="9" t="s">
        <v>25</v>
      </c>
    </row>
    <row r="8" spans="1:19" x14ac:dyDescent="0.25">
      <c r="A8" s="2">
        <v>1</v>
      </c>
      <c r="B8" s="90" t="s">
        <v>27</v>
      </c>
      <c r="C8" s="90"/>
      <c r="D8" s="90"/>
      <c r="E8" s="90"/>
      <c r="F8" s="90"/>
      <c r="G8" s="13">
        <f>SUM(Январь!G8:I8)</f>
        <v>72340</v>
      </c>
      <c r="H8" s="13">
        <f>SUM(Февраль!G8:I8)</f>
        <v>58777</v>
      </c>
      <c r="I8" s="13">
        <f>SUM(Март!G8:I8)</f>
        <v>102174</v>
      </c>
      <c r="J8" s="22">
        <f>SUM(Апрель!G8:I8)</f>
        <v>60350</v>
      </c>
      <c r="K8" s="22">
        <f>SUM(Май!G8:I8)</f>
        <v>152959</v>
      </c>
      <c r="L8" s="22">
        <f>SUM(Июнь!G8:I8)</f>
        <v>53456</v>
      </c>
      <c r="M8" s="22">
        <f>SUM(Июль!G8:H8)</f>
        <v>0</v>
      </c>
      <c r="N8" s="22">
        <f>SUM(Август!G8:I8)</f>
        <v>0</v>
      </c>
      <c r="O8" s="22">
        <f>SUM(Сентябрь!G8:I8)</f>
        <v>0</v>
      </c>
      <c r="P8" s="22">
        <f>SUM(Октябрь!G8:I8)</f>
        <v>0</v>
      </c>
      <c r="Q8" s="22">
        <f>SUM(Ноябрь!G8:I8)</f>
        <v>0</v>
      </c>
      <c r="R8" s="22">
        <f>SUM(Декабрь!G8:I8)</f>
        <v>0</v>
      </c>
      <c r="S8" s="42"/>
    </row>
    <row r="9" spans="1:19" x14ac:dyDescent="0.25">
      <c r="A9" s="1">
        <v>2</v>
      </c>
      <c r="B9" s="91" t="s">
        <v>7</v>
      </c>
      <c r="C9" s="91"/>
      <c r="D9" s="91"/>
      <c r="E9" s="91"/>
      <c r="F9" s="91"/>
      <c r="G9" s="13">
        <f>SUM(Январь!G9:I9)</f>
        <v>996</v>
      </c>
      <c r="H9" s="13">
        <f>SUM(Февраль!G9:I9)</f>
        <v>14542</v>
      </c>
      <c r="I9" s="13">
        <f>SUM(Март!G9:I9)</f>
        <v>194</v>
      </c>
      <c r="J9" s="22">
        <f>SUM(Апрель!G9:I9)</f>
        <v>533</v>
      </c>
      <c r="K9" s="22">
        <f>SUM(Май!G9:I9)</f>
        <v>4847.5</v>
      </c>
      <c r="L9" s="22">
        <f>SUM(Июнь!G9:I9)</f>
        <v>0</v>
      </c>
      <c r="M9" s="22">
        <f>SUM(Июль!G9:I9)</f>
        <v>0</v>
      </c>
      <c r="N9" s="22">
        <f>SUM(Август!G9:I9)</f>
        <v>0</v>
      </c>
      <c r="O9" s="22">
        <f>SUM(Сентябрь!G9:I9)</f>
        <v>0</v>
      </c>
      <c r="P9" s="22">
        <f>SUM(Октябрь!G9:I9)</f>
        <v>0</v>
      </c>
      <c r="Q9" s="22">
        <f>SUM(Ноябрь!G9:I9)</f>
        <v>0</v>
      </c>
      <c r="R9" s="22">
        <f>SUM(Декабрь!G9:I9)</f>
        <v>0</v>
      </c>
      <c r="S9" s="42"/>
    </row>
    <row r="10" spans="1:19" x14ac:dyDescent="0.25">
      <c r="A10" s="3">
        <v>3</v>
      </c>
      <c r="B10" s="55" t="s">
        <v>28</v>
      </c>
      <c r="C10" s="56"/>
      <c r="D10" s="56"/>
      <c r="E10" s="56"/>
      <c r="F10" s="57"/>
      <c r="G10" s="13">
        <f>SUM(Январь!G10:I10)</f>
        <v>0</v>
      </c>
      <c r="H10" s="13">
        <f>SUM(Февраль!G10:I10)</f>
        <v>0</v>
      </c>
      <c r="I10" s="13">
        <f>SUM(Март!G10:I10)</f>
        <v>5485</v>
      </c>
      <c r="J10" s="22">
        <f>SUM(Апрель!G10:I10)</f>
        <v>45203</v>
      </c>
      <c r="K10" s="22">
        <f>SUM(Май!G10:I10)</f>
        <v>7307</v>
      </c>
      <c r="L10" s="22">
        <f>SUM(Июнь!G10:I10)</f>
        <v>0</v>
      </c>
      <c r="M10" s="22">
        <f>SUM(Июль!G10:I10)</f>
        <v>0</v>
      </c>
      <c r="N10" s="22">
        <f>SUM(Август!G10:I10)</f>
        <v>0</v>
      </c>
      <c r="O10" s="22">
        <f>SUM(Сентябрь!G10:I10)</f>
        <v>0</v>
      </c>
      <c r="P10" s="22">
        <f>SUM(Октябрь!G10:I10)</f>
        <v>0</v>
      </c>
      <c r="Q10" s="22">
        <f>SUM(Ноябрь!G10:I10)</f>
        <v>0</v>
      </c>
      <c r="R10" s="22">
        <f>SUM(Декабрь!G10:I10)</f>
        <v>0</v>
      </c>
      <c r="S10" s="42"/>
    </row>
    <row r="11" spans="1:19" x14ac:dyDescent="0.25">
      <c r="A11" s="3">
        <v>4</v>
      </c>
      <c r="B11" s="55" t="s">
        <v>11</v>
      </c>
      <c r="C11" s="56"/>
      <c r="D11" s="56"/>
      <c r="E11" s="56"/>
      <c r="F11" s="57"/>
      <c r="G11" s="13">
        <f>SUM(Январь!G11:I11)</f>
        <v>0</v>
      </c>
      <c r="H11" s="13">
        <f>SUM(Февраль!G11:I11)</f>
        <v>14245</v>
      </c>
      <c r="I11" s="13">
        <f>SUM(Март!G11:I11)</f>
        <v>26302</v>
      </c>
      <c r="J11" s="22">
        <f>SUM(Апрель!G11:I11)</f>
        <v>200</v>
      </c>
      <c r="K11" s="22">
        <f>SUM(Май!G11:I11)</f>
        <v>30300</v>
      </c>
      <c r="L11" s="22">
        <f>SUM(Июнь!G11:I11)</f>
        <v>10659</v>
      </c>
      <c r="M11" s="22">
        <f>SUM(Июль!G11:I11)</f>
        <v>0</v>
      </c>
      <c r="N11" s="22">
        <f>SUM(Август!G11:I11)</f>
        <v>0</v>
      </c>
      <c r="O11" s="22">
        <f>SUM(Сентябрь!G11:I11)</f>
        <v>0</v>
      </c>
      <c r="P11" s="22">
        <f>SUM(Октябрь!G11:I11)</f>
        <v>0</v>
      </c>
      <c r="Q11" s="22">
        <f>SUM(Ноябрь!G11:I11)</f>
        <v>0</v>
      </c>
      <c r="R11" s="22">
        <f>SUM(Декабрь!G11:I11)</f>
        <v>0</v>
      </c>
      <c r="S11" s="42"/>
    </row>
    <row r="12" spans="1:19" x14ac:dyDescent="0.25">
      <c r="A12" s="3">
        <v>5</v>
      </c>
      <c r="B12" s="55" t="s">
        <v>35</v>
      </c>
      <c r="C12" s="56"/>
      <c r="D12" s="56"/>
      <c r="E12" s="56"/>
      <c r="F12" s="57"/>
      <c r="G12" s="13">
        <f>SUM(Январь!G12:I12)</f>
        <v>0</v>
      </c>
      <c r="H12" s="13">
        <f>SUM(Февраль!G12:I12)</f>
        <v>0</v>
      </c>
      <c r="I12" s="13">
        <f>SUM(Март!G12:I12)</f>
        <v>210917</v>
      </c>
      <c r="J12" s="22">
        <f>SUM(Апрель!G12:I12)</f>
        <v>0</v>
      </c>
      <c r="K12" s="22">
        <f>SUM(Май!G12:I12)</f>
        <v>0</v>
      </c>
      <c r="L12" s="22">
        <f>SUM(Июнь!G12:I12)</f>
        <v>0</v>
      </c>
      <c r="M12" s="22">
        <f>SUM(Июль!G12:I12)</f>
        <v>0</v>
      </c>
      <c r="N12" s="22">
        <f>SUM(Август!G12:I12)</f>
        <v>0</v>
      </c>
      <c r="O12" s="22">
        <f>SUM(Сентябрь!G12:I12)</f>
        <v>0</v>
      </c>
      <c r="P12" s="22">
        <f>SUM(Октябрь!G12:I12)</f>
        <v>0</v>
      </c>
      <c r="Q12" s="22">
        <f>SUM(Ноябрь!G12:I12)</f>
        <v>0</v>
      </c>
      <c r="R12" s="22">
        <f>SUM(Декабрь!G12:I12)</f>
        <v>0</v>
      </c>
      <c r="S12" s="42"/>
    </row>
    <row r="13" spans="1:19" x14ac:dyDescent="0.25">
      <c r="A13" s="3">
        <v>6</v>
      </c>
      <c r="B13" s="55" t="s">
        <v>34</v>
      </c>
      <c r="C13" s="56"/>
      <c r="D13" s="56"/>
      <c r="E13" s="56"/>
      <c r="F13" s="57"/>
      <c r="G13" s="13">
        <f>SUM(Январь!G13:I13)</f>
        <v>11709</v>
      </c>
      <c r="H13" s="13">
        <f>SUM(Февраль!G13:I13)</f>
        <v>4903</v>
      </c>
      <c r="I13" s="13">
        <f>SUM(Март!G13:I13)</f>
        <v>278535</v>
      </c>
      <c r="J13" s="22">
        <f>SUM(Апрель!G13:I13)</f>
        <v>20299</v>
      </c>
      <c r="K13" s="22">
        <f>SUM(Май!G13:I13)</f>
        <v>2501</v>
      </c>
      <c r="L13" s="22">
        <f>SUM(Июнь!G13:I13)</f>
        <v>0</v>
      </c>
      <c r="M13" s="22">
        <f>SUM(Июль!G13:I13)</f>
        <v>0</v>
      </c>
      <c r="N13" s="22">
        <f>SUM(Август!G13:I13)</f>
        <v>0</v>
      </c>
      <c r="O13" s="22">
        <f>SUM(Сентябрь!G13:I13)</f>
        <v>0</v>
      </c>
      <c r="P13" s="22">
        <f>SUM(Октябрь!G13:I13)</f>
        <v>0</v>
      </c>
      <c r="Q13" s="22">
        <f>SUM(Ноябрь!G13:I13)</f>
        <v>0</v>
      </c>
      <c r="R13" s="22">
        <f>SUM(Декабрь!G13:I13)</f>
        <v>0</v>
      </c>
      <c r="S13" s="42"/>
    </row>
    <row r="14" spans="1:19" ht="15.75" thickBot="1" x14ac:dyDescent="0.3">
      <c r="A14" s="3">
        <v>7</v>
      </c>
      <c r="B14" s="89" t="s">
        <v>12</v>
      </c>
      <c r="C14" s="89"/>
      <c r="D14" s="89"/>
      <c r="E14" s="89"/>
      <c r="F14" s="89"/>
      <c r="G14" s="13">
        <f>SUM(Январь!G14:I15)</f>
        <v>0</v>
      </c>
      <c r="H14" s="13">
        <f>SUM(Февраль!G14:I14)</f>
        <v>79280</v>
      </c>
      <c r="I14" s="13">
        <f>SUM(Март!G14:I14)</f>
        <v>0</v>
      </c>
      <c r="J14" s="22">
        <f>SUM(Апрель!G14:I14)</f>
        <v>0</v>
      </c>
      <c r="K14" s="22">
        <f>SUM(Май!G14:I14)</f>
        <v>35000</v>
      </c>
      <c r="L14" s="22">
        <f>SUM(Июнь!G14:I14)</f>
        <v>0</v>
      </c>
      <c r="M14" s="22">
        <f>SUM(Июль!G14:I14)</f>
        <v>0</v>
      </c>
      <c r="N14" s="22">
        <f>SUM(Август!G14:I14)</f>
        <v>0</v>
      </c>
      <c r="O14" s="22">
        <f>SUM(Сентябрь!G14:I14)</f>
        <v>0</v>
      </c>
      <c r="P14" s="22">
        <f>SUM(Октябрь!G14:I14)</f>
        <v>0</v>
      </c>
      <c r="Q14" s="22">
        <f>SUM(Ноябрь!G14:I14)</f>
        <v>0</v>
      </c>
      <c r="R14" s="22">
        <f>SUM(Декабрь!G14:I14)</f>
        <v>0</v>
      </c>
      <c r="S14" s="42"/>
    </row>
    <row r="15" spans="1:19" ht="15.75" thickBot="1" x14ac:dyDescent="0.3">
      <c r="A15" s="112" t="s">
        <v>3</v>
      </c>
      <c r="B15" s="113"/>
      <c r="C15" s="113"/>
      <c r="D15" s="113"/>
      <c r="E15" s="113"/>
      <c r="F15" s="114"/>
      <c r="G15" s="19">
        <f>SUM(G8:G14)</f>
        <v>85045</v>
      </c>
      <c r="H15" s="16">
        <f>SUM(H8:H14)</f>
        <v>171747</v>
      </c>
      <c r="I15" s="17">
        <f>SUM(I8:I14)</f>
        <v>623607</v>
      </c>
      <c r="J15" s="17">
        <f t="shared" ref="J15:K15" si="0">SUM(J8:J14)</f>
        <v>126585</v>
      </c>
      <c r="K15" s="17">
        <f t="shared" si="0"/>
        <v>232914.5</v>
      </c>
      <c r="L15" s="17">
        <f t="shared" ref="L15" si="1">SUM(L8:L14)</f>
        <v>64115</v>
      </c>
      <c r="M15" s="17">
        <f t="shared" ref="M15" si="2">SUM(M8:M14)</f>
        <v>0</v>
      </c>
      <c r="N15" s="17">
        <f t="shared" ref="N15" si="3">SUM(N8:N14)</f>
        <v>0</v>
      </c>
      <c r="O15" s="17">
        <f t="shared" ref="O15" si="4">SUM(O8:O14)</f>
        <v>0</v>
      </c>
      <c r="P15" s="17">
        <f t="shared" ref="P15" si="5">SUM(P8:P14)</f>
        <v>0</v>
      </c>
      <c r="Q15" s="17">
        <f t="shared" ref="Q15" si="6">SUM(Q8:Q14)</f>
        <v>0</v>
      </c>
      <c r="R15" s="17">
        <f t="shared" ref="R15" si="7">SUM(R8:R14)</f>
        <v>0</v>
      </c>
    </row>
    <row r="16" spans="1:19" x14ac:dyDescent="0.25">
      <c r="A16" s="115" t="s">
        <v>8</v>
      </c>
      <c r="B16" s="115"/>
      <c r="C16" s="115"/>
      <c r="D16" s="115"/>
      <c r="E16" s="115"/>
      <c r="F16" s="115"/>
      <c r="G16" s="109">
        <f>SUM(G15:R15)</f>
        <v>1304013.5</v>
      </c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1"/>
    </row>
    <row r="17" spans="1:24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  <c r="S17" s="42"/>
    </row>
    <row r="18" spans="1:24" ht="15.75" thickBot="1" x14ac:dyDescent="0.3"/>
    <row r="19" spans="1:24" ht="19.5" thickBot="1" x14ac:dyDescent="0.3">
      <c r="A19" s="105" t="s">
        <v>5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4" ht="15.75" thickBot="1" x14ac:dyDescent="0.3">
      <c r="A20" s="106" t="s">
        <v>1</v>
      </c>
      <c r="B20" s="106" t="s">
        <v>6</v>
      </c>
      <c r="C20" s="106"/>
      <c r="D20" s="106"/>
      <c r="E20" s="106"/>
      <c r="F20" s="106"/>
      <c r="G20" s="87" t="s">
        <v>10</v>
      </c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</row>
    <row r="21" spans="1:24" ht="15.75" thickBot="1" x14ac:dyDescent="0.3">
      <c r="A21" s="106"/>
      <c r="B21" s="106"/>
      <c r="C21" s="106"/>
      <c r="D21" s="106"/>
      <c r="E21" s="106"/>
      <c r="F21" s="83"/>
      <c r="G21" s="9" t="s">
        <v>14</v>
      </c>
      <c r="H21" s="20" t="s">
        <v>15</v>
      </c>
      <c r="I21" s="9" t="s">
        <v>16</v>
      </c>
      <c r="J21" s="9" t="s">
        <v>17</v>
      </c>
      <c r="K21" s="9" t="s">
        <v>18</v>
      </c>
      <c r="L21" s="9" t="s">
        <v>19</v>
      </c>
      <c r="M21" s="9" t="s">
        <v>20</v>
      </c>
      <c r="N21" s="9" t="s">
        <v>21</v>
      </c>
      <c r="O21" s="9" t="s">
        <v>22</v>
      </c>
      <c r="P21" s="9" t="s">
        <v>23</v>
      </c>
      <c r="Q21" s="9" t="s">
        <v>24</v>
      </c>
      <c r="R21" s="9" t="s">
        <v>25</v>
      </c>
    </row>
    <row r="22" spans="1:24" ht="38.2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f>SUM(Январь!G23:I23)</f>
        <v>60000</v>
      </c>
      <c r="H22" s="13">
        <f>SUM(Февраль!G22:J22)</f>
        <v>15000</v>
      </c>
      <c r="I22" s="13">
        <f>SUM(Март!G22:J22)</f>
        <v>32092</v>
      </c>
      <c r="J22" s="13">
        <f>SUM(Апрель!G22:J22)</f>
        <v>100000</v>
      </c>
      <c r="K22" s="13">
        <f>SUM(Май!G22:J22)</f>
        <v>0</v>
      </c>
      <c r="L22" s="13">
        <f>SUM(Июнь!G22:J22)</f>
        <v>50000</v>
      </c>
      <c r="M22" s="13">
        <f>SUM(Июль!G22:J22)</f>
        <v>0</v>
      </c>
      <c r="N22" s="13">
        <f>SUM(Август!G22:I22)</f>
        <v>0</v>
      </c>
      <c r="O22" s="13">
        <f>SUM(Сентябрь!G22:I22)</f>
        <v>0</v>
      </c>
      <c r="P22" s="13">
        <f>SUM(Октябрь!G22:I22)</f>
        <v>0</v>
      </c>
      <c r="Q22" s="13">
        <f>SUM(Ноябрь!G22:I22)</f>
        <v>0</v>
      </c>
      <c r="R22" s="13">
        <f>SUM(Декабрь!G22:I22)</f>
        <v>0</v>
      </c>
      <c r="S22" s="42"/>
    </row>
    <row r="23" spans="1:24" ht="20.25" customHeight="1" x14ac:dyDescent="0.25">
      <c r="A23" s="1">
        <v>2</v>
      </c>
      <c r="B23" s="61" t="s">
        <v>7</v>
      </c>
      <c r="C23" s="61"/>
      <c r="D23" s="61"/>
      <c r="E23" s="61"/>
      <c r="F23" s="58"/>
      <c r="G23" s="14">
        <f>SUM(Январь!H24:I24)</f>
        <v>700</v>
      </c>
      <c r="H23" s="13">
        <f>SUM(Февраль!G23:J23)</f>
        <v>11750</v>
      </c>
      <c r="I23" s="13">
        <f>SUM(Март!G23:J23)</f>
        <v>0</v>
      </c>
      <c r="J23" s="13">
        <f>SUM(Апрель!G23:J23)</f>
        <v>1619.5</v>
      </c>
      <c r="K23" s="13">
        <f>SUM(Май!G23:J23)</f>
        <v>30000</v>
      </c>
      <c r="L23" s="13">
        <f>SUM(Июнь!G23:J23)</f>
        <v>0</v>
      </c>
      <c r="M23" s="13">
        <f>SUM(Июль!G23:J23)</f>
        <v>0</v>
      </c>
      <c r="N23" s="13">
        <f>SUM(Август!G23:I23)</f>
        <v>0</v>
      </c>
      <c r="O23" s="13">
        <f>SUM(Сентябрь!G23:I23)</f>
        <v>0</v>
      </c>
      <c r="P23" s="13">
        <f>SUM(Октябрь!G23:I23)</f>
        <v>0</v>
      </c>
      <c r="Q23" s="13">
        <f>SUM(Ноябрь!G23:I23)</f>
        <v>0</v>
      </c>
      <c r="R23" s="13">
        <f>SUM(Декабрь!G23:I23)</f>
        <v>0</v>
      </c>
      <c r="S23" s="42"/>
    </row>
    <row r="24" spans="1:24" ht="31.5" customHeight="1" x14ac:dyDescent="0.25">
      <c r="A24" s="1">
        <v>3</v>
      </c>
      <c r="B24" s="58" t="s">
        <v>28</v>
      </c>
      <c r="C24" s="59"/>
      <c r="D24" s="59"/>
      <c r="E24" s="59"/>
      <c r="F24" s="60"/>
      <c r="G24" s="14">
        <f>SUM(Январь!G25:I25)</f>
        <v>1000</v>
      </c>
      <c r="H24" s="13">
        <f>SUM(Февраль!G24:J24)</f>
        <v>0</v>
      </c>
      <c r="I24" s="13">
        <f>SUM(Март!G24:J24)</f>
        <v>0</v>
      </c>
      <c r="J24" s="13">
        <f>SUM(Апрель!G24:J24)</f>
        <v>5000</v>
      </c>
      <c r="K24" s="13">
        <f>SUM(Май!G24:J24)</f>
        <v>148100</v>
      </c>
      <c r="L24" s="13">
        <f>SUM(Июнь!G24:J24)</f>
        <v>0</v>
      </c>
      <c r="M24" s="13">
        <f>SUM(Июль!G24:J24)</f>
        <v>0</v>
      </c>
      <c r="N24" s="13">
        <f>SUM(Август!G24:I24)</f>
        <v>0</v>
      </c>
      <c r="O24" s="13">
        <f>SUM(Сентябрь!G24:I24)</f>
        <v>0</v>
      </c>
      <c r="P24" s="13">
        <f>SUM(Октябрь!G24:I24)</f>
        <v>0</v>
      </c>
      <c r="Q24" s="13">
        <f>SUM(Ноябрь!G24:I24)</f>
        <v>0</v>
      </c>
      <c r="R24" s="13">
        <f>SUM(Декабрь!G24:I24)</f>
        <v>0</v>
      </c>
      <c r="S24" s="42"/>
      <c r="T24" s="58"/>
      <c r="U24" s="59"/>
      <c r="V24" s="59"/>
      <c r="W24" s="59"/>
      <c r="X24" s="60"/>
    </row>
    <row r="25" spans="1:24" ht="44.25" customHeight="1" x14ac:dyDescent="0.25">
      <c r="A25" s="3">
        <v>4</v>
      </c>
      <c r="B25" s="66" t="s">
        <v>51</v>
      </c>
      <c r="C25" s="66"/>
      <c r="D25" s="66"/>
      <c r="E25" s="66"/>
      <c r="F25" s="67"/>
      <c r="G25" s="14">
        <f>SUM(Январь!G26:I26)</f>
        <v>0</v>
      </c>
      <c r="H25" s="13">
        <f>SUM(Февраль!G25:J25)</f>
        <v>0</v>
      </c>
      <c r="I25" s="13">
        <f>SUM(Март!G25:J25)</f>
        <v>1000</v>
      </c>
      <c r="J25" s="13">
        <f>SUM(Апрель!G25:J25)</f>
        <v>4288</v>
      </c>
      <c r="K25" s="13">
        <f>SUM(Май!G25:J25)</f>
        <v>3308.33</v>
      </c>
      <c r="L25" s="13">
        <f>SUM(Июнь!G25:J25)</f>
        <v>4481</v>
      </c>
      <c r="M25" s="13">
        <f>SUM(Июль!G25:J25)</f>
        <v>0</v>
      </c>
      <c r="N25" s="13">
        <f>SUM(Август!H25:I25)</f>
        <v>0</v>
      </c>
      <c r="O25" s="13">
        <f>SUM(Сентябрь!G25:I25)</f>
        <v>0</v>
      </c>
      <c r="P25" s="13">
        <f>SUM(Октябрь!G25:I25)</f>
        <v>0</v>
      </c>
      <c r="Q25" s="13">
        <f>SUM(Ноябрь!G25:I25)</f>
        <v>0</v>
      </c>
      <c r="R25" s="13">
        <f>SUM(Декабрь!G25:I25)</f>
        <v>0</v>
      </c>
      <c r="S25" s="42"/>
    </row>
    <row r="26" spans="1:24" ht="44.25" customHeight="1" x14ac:dyDescent="0.25">
      <c r="A26" s="3">
        <v>5</v>
      </c>
      <c r="B26" s="58" t="s">
        <v>52</v>
      </c>
      <c r="C26" s="59"/>
      <c r="D26" s="59"/>
      <c r="E26" s="59"/>
      <c r="F26" s="60"/>
      <c r="G26" s="14">
        <f>SUM(Январь!G27:I27)</f>
        <v>0</v>
      </c>
      <c r="H26" s="13">
        <f>SUM(Февраль!G26:J26)</f>
        <v>0</v>
      </c>
      <c r="I26" s="13">
        <f>SUM(Март!G26:J26)</f>
        <v>100000</v>
      </c>
      <c r="J26" s="13">
        <f>SUM(Апрель!G26:J26)</f>
        <v>0</v>
      </c>
      <c r="K26" s="13">
        <f>SUM(Май!G26:J26)</f>
        <v>0</v>
      </c>
      <c r="L26" s="13">
        <f>SUM(Июнь!G26:J26)</f>
        <v>0</v>
      </c>
      <c r="M26" s="13">
        <f>SUM(Июль!G26:J26)</f>
        <v>0</v>
      </c>
      <c r="N26" s="13">
        <f>SUM(Август!H26:I26)</f>
        <v>0</v>
      </c>
      <c r="O26" s="13">
        <f>SUM(Сентябрь!G26:I26)</f>
        <v>0</v>
      </c>
      <c r="P26" s="13">
        <f>SUM(Октябрь!G26:I26)</f>
        <v>0</v>
      </c>
      <c r="Q26" s="13">
        <f>SUM(Ноябрь!G26:I26)</f>
        <v>0</v>
      </c>
      <c r="R26" s="13">
        <f>SUM(Декабрь!G26:I26)</f>
        <v>0</v>
      </c>
      <c r="S26" s="42"/>
    </row>
    <row r="27" spans="1:24" ht="44.25" customHeight="1" x14ac:dyDescent="0.25">
      <c r="A27" s="3">
        <v>6</v>
      </c>
      <c r="B27" s="58" t="s">
        <v>34</v>
      </c>
      <c r="C27" s="59"/>
      <c r="D27" s="59"/>
      <c r="E27" s="59"/>
      <c r="F27" s="60"/>
      <c r="G27" s="14">
        <f>SUM(Январь!G28:I28)</f>
        <v>0</v>
      </c>
      <c r="H27" s="13">
        <f>SUM(Февраль!G27:J27)</f>
        <v>0</v>
      </c>
      <c r="I27" s="13">
        <f>SUM(Март!G27:J27)</f>
        <v>0</v>
      </c>
      <c r="J27" s="13">
        <f>SUM(Апрель!G27:J27)</f>
        <v>300000</v>
      </c>
      <c r="K27" s="13">
        <f>SUM(Май!G27:J27)</f>
        <v>0</v>
      </c>
      <c r="L27" s="13">
        <f>SUM(Июнь!G27:J27)</f>
        <v>0</v>
      </c>
      <c r="M27" s="13">
        <f>SUM(Июль!G27:J27)</f>
        <v>0</v>
      </c>
      <c r="N27" s="13">
        <f>SUM(Август!G27:I27)</f>
        <v>0</v>
      </c>
      <c r="O27" s="13">
        <f>SUM(Сентябрь!G27:I27)</f>
        <v>0</v>
      </c>
      <c r="P27" s="13">
        <f>SUM(Октябрь!G27:I27)</f>
        <v>0</v>
      </c>
      <c r="Q27" s="13">
        <f>SUM(Ноябрь!G27:I27)</f>
        <v>0</v>
      </c>
      <c r="R27" s="13">
        <f>SUM(Декабрь!G27:I27)</f>
        <v>0</v>
      </c>
      <c r="S27" s="42"/>
    </row>
    <row r="28" spans="1:24" ht="28.5" customHeight="1" x14ac:dyDescent="0.25">
      <c r="A28" s="3">
        <v>7</v>
      </c>
      <c r="B28" s="61" t="s">
        <v>26</v>
      </c>
      <c r="C28" s="61"/>
      <c r="D28" s="61"/>
      <c r="E28" s="61"/>
      <c r="F28" s="58"/>
      <c r="G28" s="14">
        <f>SUM(Январь!G29:I29)</f>
        <v>101223.5</v>
      </c>
      <c r="H28" s="13">
        <f>SUM(Февраль!G28:J28)</f>
        <v>98722.5</v>
      </c>
      <c r="I28" s="13">
        <f>SUM(Март!G28:J28)</f>
        <v>98755</v>
      </c>
      <c r="J28" s="13">
        <f>SUM(Апрель!G28:J28)</f>
        <v>104693</v>
      </c>
      <c r="K28" s="13">
        <f>SUM(Май!G28:J28)</f>
        <v>101952.5</v>
      </c>
      <c r="L28" s="13">
        <f>SUM(Июнь!G28:J28)</f>
        <v>99733.5</v>
      </c>
      <c r="M28" s="13">
        <f>SUM(Июль!G28:J28)</f>
        <v>0</v>
      </c>
      <c r="N28" s="13">
        <f>SUM(Август!H28:I28)</f>
        <v>0</v>
      </c>
      <c r="O28" s="13">
        <f>SUM(Сентябрь!G28:I28)</f>
        <v>0</v>
      </c>
      <c r="P28" s="13">
        <f>SUM(Октябрь!G28:I28)</f>
        <v>0</v>
      </c>
      <c r="Q28" s="13">
        <f>SUM(Ноябрь!G28:I28)</f>
        <v>0</v>
      </c>
      <c r="R28" s="13">
        <f>SUM(Декабрь!G28:I28)</f>
        <v>0</v>
      </c>
      <c r="S28" s="42"/>
    </row>
    <row r="29" spans="1:24" ht="27.75" customHeight="1" thickBot="1" x14ac:dyDescent="0.3">
      <c r="A29" s="3">
        <v>8</v>
      </c>
      <c r="B29" s="66" t="s">
        <v>13</v>
      </c>
      <c r="C29" s="66"/>
      <c r="D29" s="66"/>
      <c r="E29" s="66"/>
      <c r="F29" s="67"/>
      <c r="G29" s="15">
        <f>SUM(Январь!G30:I30)</f>
        <v>50000</v>
      </c>
      <c r="H29" s="13">
        <f>SUM(Февраль!G29:J29)</f>
        <v>79280</v>
      </c>
      <c r="I29" s="13">
        <f>SUM(Март!G29:J29)</f>
        <v>644</v>
      </c>
      <c r="J29" s="13">
        <f>SUM(Апрель!G29:J29)</f>
        <v>0</v>
      </c>
      <c r="K29" s="13">
        <f>SUM(Май!G29:J29)</f>
        <v>0</v>
      </c>
      <c r="L29" s="13">
        <f>SUM(Июнь!G29:J29)</f>
        <v>29500</v>
      </c>
      <c r="M29" s="13">
        <f>SUM(Июль!G29:J29)</f>
        <v>0</v>
      </c>
      <c r="N29" s="13">
        <f>SUM(Август!G29:I29)</f>
        <v>0</v>
      </c>
      <c r="O29" s="13">
        <f>SUM(Сентябрь!G29:I29)</f>
        <v>0</v>
      </c>
      <c r="P29" s="13">
        <f>SUM(Октябрь!G29:I29)</f>
        <v>0</v>
      </c>
      <c r="Q29" s="13">
        <f>SUM(Ноябрь!G29:I29)</f>
        <v>0</v>
      </c>
      <c r="R29" s="13">
        <f>SUM(Декабрь!G29:I29)</f>
        <v>0</v>
      </c>
      <c r="S29" s="42"/>
    </row>
    <row r="30" spans="1:24" ht="15.75" thickBot="1" x14ac:dyDescent="0.3">
      <c r="A30" s="112" t="s">
        <v>3</v>
      </c>
      <c r="B30" s="116"/>
      <c r="C30" s="116"/>
      <c r="D30" s="116"/>
      <c r="E30" s="116"/>
      <c r="F30" s="117"/>
      <c r="G30" s="16">
        <f>SUM(G22:G29)</f>
        <v>212923.5</v>
      </c>
      <c r="H30" s="16">
        <f>SUM(H22:H29)</f>
        <v>204752.5</v>
      </c>
      <c r="I30" s="16">
        <f>SUM(I22:I29)</f>
        <v>232491</v>
      </c>
      <c r="J30" s="16">
        <f t="shared" ref="J30:R30" si="8">SUM(J22:J29)</f>
        <v>515600.5</v>
      </c>
      <c r="K30" s="16">
        <f t="shared" si="8"/>
        <v>283360.82999999996</v>
      </c>
      <c r="L30" s="16">
        <f t="shared" si="8"/>
        <v>183714.5</v>
      </c>
      <c r="M30" s="16">
        <f t="shared" si="8"/>
        <v>0</v>
      </c>
      <c r="N30" s="16">
        <f t="shared" si="8"/>
        <v>0</v>
      </c>
      <c r="O30" s="16">
        <f t="shared" si="8"/>
        <v>0</v>
      </c>
      <c r="P30" s="16">
        <f t="shared" si="8"/>
        <v>0</v>
      </c>
      <c r="Q30" s="16">
        <f t="shared" si="8"/>
        <v>0</v>
      </c>
      <c r="R30" s="16">
        <f t="shared" si="8"/>
        <v>0</v>
      </c>
    </row>
    <row r="31" spans="1:24" x14ac:dyDescent="0.25">
      <c r="A31" s="115" t="s">
        <v>8</v>
      </c>
      <c r="B31" s="115"/>
      <c r="C31" s="115"/>
      <c r="D31" s="115"/>
      <c r="E31" s="115"/>
      <c r="F31" s="118"/>
      <c r="G31" s="109">
        <f>SUM(G30:R30)</f>
        <v>1632842.83</v>
      </c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1"/>
    </row>
    <row r="32" spans="1:24" x14ac:dyDescent="0.25">
      <c r="S32" s="42"/>
    </row>
    <row r="35" spans="15:16" x14ac:dyDescent="0.25">
      <c r="O35" s="54" t="s">
        <v>36</v>
      </c>
      <c r="P35" s="54"/>
    </row>
  </sheetData>
  <mergeCells count="32">
    <mergeCell ref="T24:X24"/>
    <mergeCell ref="G31:R31"/>
    <mergeCell ref="B25:F25"/>
    <mergeCell ref="B29:F29"/>
    <mergeCell ref="A30:F30"/>
    <mergeCell ref="A31:F31"/>
    <mergeCell ref="B28:F28"/>
    <mergeCell ref="B26:F26"/>
    <mergeCell ref="B27:F27"/>
    <mergeCell ref="A1:R2"/>
    <mergeCell ref="A3:R4"/>
    <mergeCell ref="A5:R5"/>
    <mergeCell ref="G6:R6"/>
    <mergeCell ref="G16:R16"/>
    <mergeCell ref="B8:F8"/>
    <mergeCell ref="B9:F9"/>
    <mergeCell ref="B14:F14"/>
    <mergeCell ref="A15:F15"/>
    <mergeCell ref="A16:F16"/>
    <mergeCell ref="A19:R19"/>
    <mergeCell ref="A6:A7"/>
    <mergeCell ref="B6:F7"/>
    <mergeCell ref="B24:F24"/>
    <mergeCell ref="A20:A21"/>
    <mergeCell ref="B20:F21"/>
    <mergeCell ref="B22:F22"/>
    <mergeCell ref="G20:R20"/>
    <mergeCell ref="B23:F23"/>
    <mergeCell ref="B10:F10"/>
    <mergeCell ref="B11:F11"/>
    <mergeCell ref="B12:F12"/>
    <mergeCell ref="B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topLeftCell="A3" workbookViewId="0">
      <selection activeCell="I9" sqref="I9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85546875" customWidth="1"/>
    <col min="8" max="8" width="13.710937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48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39777</v>
      </c>
      <c r="H8" s="13">
        <v>19000</v>
      </c>
      <c r="I8" s="13"/>
      <c r="J8" s="25"/>
      <c r="K8" s="26">
        <f>SUM(G8:I8)</f>
        <v>58777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14542</v>
      </c>
      <c r="H9" s="37"/>
      <c r="I9" s="14"/>
      <c r="J9" s="27"/>
      <c r="K9" s="28">
        <f>SUM(G9:I9)</f>
        <v>14542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>
        <v>145</v>
      </c>
      <c r="H11" s="37">
        <v>14100</v>
      </c>
      <c r="I11" s="14"/>
      <c r="J11" s="29"/>
      <c r="K11" s="28">
        <f t="shared" si="0"/>
        <v>14245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4903</v>
      </c>
      <c r="H13" s="37"/>
      <c r="I13" s="14"/>
      <c r="J13" s="29"/>
      <c r="K13" s="28">
        <f t="shared" si="0"/>
        <v>4903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>
        <v>50000</v>
      </c>
      <c r="H14" s="14"/>
      <c r="I14" s="14">
        <v>29280</v>
      </c>
      <c r="J14" s="29" t="s">
        <v>56</v>
      </c>
      <c r="K14" s="28">
        <f>SUM(G14:I14)</f>
        <v>79280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109367</v>
      </c>
      <c r="H15" s="16">
        <f>SUM(H8:H14)</f>
        <v>33100</v>
      </c>
      <c r="I15" s="17">
        <f>SUM(I8:I14)</f>
        <v>29280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G15+Январь!G17</f>
        <v>192912</v>
      </c>
      <c r="H16" s="18">
        <f>H15+Январь!H17</f>
        <v>34600</v>
      </c>
      <c r="I16" s="18">
        <f>I15+Январь!I17</f>
        <v>29280</v>
      </c>
      <c r="J16" s="27"/>
      <c r="K16" s="32">
        <f>SUM(K8:K14)</f>
        <v>171747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>
        <v>15000</v>
      </c>
      <c r="J22" s="2" t="s">
        <v>59</v>
      </c>
      <c r="K22" s="18">
        <f>SUM(G22:I22)</f>
        <v>15000</v>
      </c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>
        <v>11750</v>
      </c>
      <c r="J23" s="1" t="s">
        <v>58</v>
      </c>
      <c r="K23" s="18">
        <f>SUM(G23:I23)</f>
        <v>11750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  <c r="P24" s="61" t="s">
        <v>26</v>
      </c>
      <c r="Q24" s="61"/>
      <c r="R24" s="61"/>
      <c r="S24" s="61"/>
      <c r="T24" s="58"/>
    </row>
    <row r="25" spans="1:20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20" ht="44.25" customHeight="1" x14ac:dyDescent="0.25">
      <c r="A27" s="2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23422.5</v>
      </c>
      <c r="H28" s="15"/>
      <c r="I28" s="15">
        <v>75300</v>
      </c>
      <c r="J28" s="33"/>
      <c r="K28" s="18">
        <f t="shared" si="1"/>
        <v>98722.5</v>
      </c>
    </row>
    <row r="29" spans="1:20" ht="27.75" customHeight="1" thickBot="1" x14ac:dyDescent="0.3">
      <c r="A29" s="2">
        <v>8</v>
      </c>
      <c r="B29" s="66" t="s">
        <v>13</v>
      </c>
      <c r="C29" s="66"/>
      <c r="D29" s="66"/>
      <c r="E29" s="66"/>
      <c r="F29" s="67"/>
      <c r="G29" s="15">
        <v>50000</v>
      </c>
      <c r="H29" s="15"/>
      <c r="I29" s="15">
        <v>29280</v>
      </c>
      <c r="J29" s="43" t="s">
        <v>57</v>
      </c>
      <c r="K29" s="18">
        <f t="shared" si="1"/>
        <v>79280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73422.5</v>
      </c>
      <c r="H30" s="16">
        <f>SUM(H22:H29)</f>
        <v>0</v>
      </c>
      <c r="I30" s="17">
        <f>SUM(I22:I29)</f>
        <v>131330</v>
      </c>
      <c r="J30" s="35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SUM(G30)+Январь!G32</f>
        <v>229460</v>
      </c>
      <c r="H31" s="23">
        <f>H30+Январь!H32</f>
        <v>0</v>
      </c>
      <c r="I31" s="23">
        <f>SUM(I30)+Январь!I32</f>
        <v>211030</v>
      </c>
      <c r="J31" s="27"/>
      <c r="K31" s="32">
        <f>SUM(K22:K29)</f>
        <v>204752.5</v>
      </c>
    </row>
  </sheetData>
  <mergeCells count="34">
    <mergeCell ref="P24:T24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A15:F15"/>
    <mergeCell ref="A16:F16"/>
    <mergeCell ref="A31:F31"/>
    <mergeCell ref="B22:F22"/>
    <mergeCell ref="B23:F23"/>
    <mergeCell ref="B24:F24"/>
    <mergeCell ref="B25:F25"/>
    <mergeCell ref="B28:F28"/>
    <mergeCell ref="B29:F29"/>
    <mergeCell ref="B12:F12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K20:K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"/>
  <sheetViews>
    <sheetView topLeftCell="A6" workbookViewId="0">
      <selection activeCell="I14" sqref="I14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28515625" customWidth="1"/>
    <col min="8" max="8" width="14.5703125" customWidth="1"/>
    <col min="9" max="9" width="13.1406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47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98574</v>
      </c>
      <c r="H8" s="13">
        <v>3600</v>
      </c>
      <c r="I8" s="13"/>
      <c r="J8" s="25"/>
      <c r="K8" s="26">
        <f>SUM(G8:I8)</f>
        <v>102174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194</v>
      </c>
      <c r="H9" s="37"/>
      <c r="I9" s="14"/>
      <c r="J9" s="27"/>
      <c r="K9" s="28">
        <f>SUM(G9:I9)</f>
        <v>194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5485</v>
      </c>
      <c r="H10" s="37"/>
      <c r="I10" s="14"/>
      <c r="J10" s="29"/>
      <c r="K10" s="28">
        <f t="shared" ref="K10:K13" si="0">SUM(G10:I10)</f>
        <v>5485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>
        <v>26302</v>
      </c>
      <c r="H11" s="37"/>
      <c r="I11" s="14"/>
      <c r="J11" s="29"/>
      <c r="K11" s="28">
        <f t="shared" si="0"/>
        <v>26302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>
        <v>200917</v>
      </c>
      <c r="H12" s="37"/>
      <c r="I12" s="14">
        <v>10000</v>
      </c>
      <c r="J12" s="29"/>
      <c r="K12" s="28">
        <f t="shared" si="0"/>
        <v>210917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278535</v>
      </c>
      <c r="H13" s="37"/>
      <c r="I13" s="14"/>
      <c r="J13" s="29"/>
      <c r="K13" s="28">
        <f t="shared" si="0"/>
        <v>278535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38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610007</v>
      </c>
      <c r="H15" s="16"/>
      <c r="I15" s="17">
        <f>SUM(I8:I14)</f>
        <v>10000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G15+Февраль!G16</f>
        <v>802919</v>
      </c>
      <c r="H16" s="18">
        <f>H15+Февраль!H16</f>
        <v>34600</v>
      </c>
      <c r="I16" s="18">
        <f>I15+Февраль!I16</f>
        <v>39280</v>
      </c>
      <c r="J16" s="27"/>
      <c r="K16" s="32">
        <f>SUM(K8:K15)</f>
        <v>623607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v>32092</v>
      </c>
      <c r="H22" s="13"/>
      <c r="I22" s="13"/>
      <c r="J22" s="2" t="s">
        <v>60</v>
      </c>
      <c r="K22" s="18">
        <f>SUM(G22:I22)</f>
        <v>32092</v>
      </c>
      <c r="P22" s="61"/>
      <c r="Q22" s="61"/>
      <c r="R22" s="61"/>
      <c r="S22" s="61"/>
      <c r="T22" s="58"/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20" ht="44.25" customHeight="1" x14ac:dyDescent="0.25">
      <c r="A25" s="1">
        <v>4</v>
      </c>
      <c r="B25" s="58" t="s">
        <v>51</v>
      </c>
      <c r="C25" s="59"/>
      <c r="D25" s="59"/>
      <c r="E25" s="59"/>
      <c r="F25" s="60"/>
      <c r="G25" s="15">
        <v>1000</v>
      </c>
      <c r="H25" s="15"/>
      <c r="I25" s="15"/>
      <c r="J25" s="39"/>
      <c r="K25" s="18">
        <f t="shared" si="1"/>
        <v>1000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>
        <v>100000</v>
      </c>
      <c r="J26" s="39" t="s">
        <v>61</v>
      </c>
      <c r="K26" s="18">
        <f t="shared" si="1"/>
        <v>100000</v>
      </c>
    </row>
    <row r="27" spans="1:20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9"/>
      <c r="K27" s="18">
        <f t="shared" si="1"/>
        <v>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23455</v>
      </c>
      <c r="H28" s="15"/>
      <c r="I28" s="15">
        <v>75300</v>
      </c>
      <c r="J28" s="33"/>
      <c r="K28" s="18">
        <f t="shared" si="1"/>
        <v>98755</v>
      </c>
    </row>
    <row r="29" spans="1:20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>
        <v>644</v>
      </c>
      <c r="H29" s="15"/>
      <c r="I29" s="15"/>
      <c r="J29" s="34"/>
      <c r="K29" s="18">
        <f t="shared" si="1"/>
        <v>644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57191</v>
      </c>
      <c r="H30" s="16">
        <f>SUM(H22:H29)</f>
        <v>0</v>
      </c>
      <c r="I30" s="17">
        <f>SUM(I22:I29)</f>
        <v>175300</v>
      </c>
      <c r="J30" s="40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G30+Февраль!G31</f>
        <v>286651</v>
      </c>
      <c r="H31" s="23">
        <f>H30+Февраль!H31</f>
        <v>0</v>
      </c>
      <c r="I31" s="23">
        <f>I30+Февраль!I31</f>
        <v>386330</v>
      </c>
      <c r="J31" s="27"/>
      <c r="K31" s="32">
        <f>SUM(K22:K29)</f>
        <v>232491</v>
      </c>
    </row>
  </sheetData>
  <mergeCells count="34">
    <mergeCell ref="A16:F16"/>
    <mergeCell ref="J20:J21"/>
    <mergeCell ref="K20:K21"/>
    <mergeCell ref="P22:T22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2:F12"/>
    <mergeCell ref="B13:F13"/>
    <mergeCell ref="A30:F30"/>
    <mergeCell ref="A31:F31"/>
    <mergeCell ref="B22:F22"/>
    <mergeCell ref="B23:F23"/>
    <mergeCell ref="B24:F24"/>
    <mergeCell ref="B25:F25"/>
    <mergeCell ref="B28:F28"/>
    <mergeCell ref="B29:F29"/>
    <mergeCell ref="B26:F26"/>
    <mergeCell ref="B27:F27"/>
    <mergeCell ref="A19:K19"/>
    <mergeCell ref="A20:A21"/>
    <mergeCell ref="B20:F21"/>
    <mergeCell ref="G20:I20"/>
    <mergeCell ref="B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1"/>
  <sheetViews>
    <sheetView workbookViewId="0">
      <selection activeCell="H11" sqref="H1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2.7109375" customWidth="1"/>
    <col min="8" max="8" width="13.710937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46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57350</v>
      </c>
      <c r="H8" s="13">
        <v>3000</v>
      </c>
      <c r="I8" s="13"/>
      <c r="J8" s="25"/>
      <c r="K8" s="26">
        <f>SUM(G8:I8)</f>
        <v>60350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533</v>
      </c>
      <c r="H9" s="37"/>
      <c r="I9" s="14"/>
      <c r="J9" s="27"/>
      <c r="K9" s="28">
        <f>SUM(G9:I9)</f>
        <v>533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45203</v>
      </c>
      <c r="H10" s="37"/>
      <c r="I10" s="14"/>
      <c r="J10" s="29"/>
      <c r="K10" s="28">
        <f t="shared" ref="K10:K13" si="0">SUM(G10:I10)</f>
        <v>45203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>
        <v>200</v>
      </c>
      <c r="I11" s="14"/>
      <c r="J11" s="29"/>
      <c r="K11" s="28">
        <f t="shared" si="0"/>
        <v>200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20299</v>
      </c>
      <c r="H13" s="37"/>
      <c r="I13" s="14"/>
      <c r="J13" s="29"/>
      <c r="K13" s="28">
        <f t="shared" si="0"/>
        <v>20299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38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123385</v>
      </c>
      <c r="H15" s="16">
        <f>SUM(H8:H14)</f>
        <v>3200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G15+Март!G16</f>
        <v>926304</v>
      </c>
      <c r="H16" s="18">
        <f>H15+Март!H16</f>
        <v>37800</v>
      </c>
      <c r="I16" s="18">
        <f>I15+Март!I16</f>
        <v>39280</v>
      </c>
      <c r="J16" s="27"/>
      <c r="K16" s="32">
        <f>SUM(K8:K14)</f>
        <v>126585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v>100000</v>
      </c>
      <c r="H22" s="13"/>
      <c r="I22" s="13"/>
      <c r="J22" s="2"/>
      <c r="K22" s="18">
        <f>SUM(G22:I22)</f>
        <v>100000</v>
      </c>
      <c r="P22" s="61" t="s">
        <v>26</v>
      </c>
      <c r="Q22" s="61"/>
      <c r="R22" s="61"/>
      <c r="S22" s="61"/>
      <c r="T22" s="58"/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>
        <v>1619.5</v>
      </c>
      <c r="H23" s="14"/>
      <c r="I23" s="14"/>
      <c r="J23" s="1"/>
      <c r="K23" s="18">
        <f>SUM(G23:I23)</f>
        <v>1619.5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>
        <v>5000</v>
      </c>
      <c r="J24" s="1" t="s">
        <v>62</v>
      </c>
      <c r="K24" s="18">
        <f t="shared" ref="K24:K29" si="1">SUM(G24:I24)</f>
        <v>5000</v>
      </c>
    </row>
    <row r="25" spans="1:20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>
        <v>4288</v>
      </c>
      <c r="H25" s="15"/>
      <c r="I25" s="15"/>
      <c r="J25" s="33"/>
      <c r="K25" s="18">
        <f t="shared" si="1"/>
        <v>4288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20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>
        <v>300000</v>
      </c>
      <c r="H27" s="15"/>
      <c r="I27" s="15"/>
      <c r="J27" s="33"/>
      <c r="K27" s="18">
        <f t="shared" si="1"/>
        <v>300000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28243</v>
      </c>
      <c r="H28" s="15"/>
      <c r="I28" s="15">
        <v>76450</v>
      </c>
      <c r="J28" s="33"/>
      <c r="K28" s="18">
        <f t="shared" si="1"/>
        <v>104693</v>
      </c>
    </row>
    <row r="29" spans="1:20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434150.5</v>
      </c>
      <c r="H30" s="16">
        <f>SUM(H22:H29)</f>
        <v>0</v>
      </c>
      <c r="I30" s="17">
        <f>SUM(I22:I29)</f>
        <v>81450</v>
      </c>
      <c r="J30" s="35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G30+Март!G31</f>
        <v>720801.5</v>
      </c>
      <c r="H31" s="23">
        <f>H30+Март!H31</f>
        <v>0</v>
      </c>
      <c r="I31" s="23">
        <f>I30+Март!I31</f>
        <v>467780</v>
      </c>
      <c r="J31" s="27"/>
      <c r="K31" s="32">
        <f>SUM(K22:K29)</f>
        <v>515600.5</v>
      </c>
    </row>
  </sheetData>
  <mergeCells count="34">
    <mergeCell ref="A16:F16"/>
    <mergeCell ref="J20:J21"/>
    <mergeCell ref="K20:K21"/>
    <mergeCell ref="P22:T22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2:F12"/>
    <mergeCell ref="B13:F13"/>
    <mergeCell ref="A30:F30"/>
    <mergeCell ref="A31:F31"/>
    <mergeCell ref="B22:F22"/>
    <mergeCell ref="B23:F23"/>
    <mergeCell ref="B24:F24"/>
    <mergeCell ref="B25:F25"/>
    <mergeCell ref="B28:F28"/>
    <mergeCell ref="B29:F29"/>
    <mergeCell ref="B26:F26"/>
    <mergeCell ref="B27:F27"/>
    <mergeCell ref="A19:K19"/>
    <mergeCell ref="A20:A21"/>
    <mergeCell ref="B20:F21"/>
    <mergeCell ref="G20:I20"/>
    <mergeCell ref="B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J25" sqref="J25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2.7109375" customWidth="1"/>
    <col min="8" max="8" width="13.85546875" customWidth="1"/>
    <col min="9" max="9" width="13.140625" bestFit="1" customWidth="1"/>
    <col min="10" max="10" width="40.570312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45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149959</v>
      </c>
      <c r="H8" s="13">
        <v>1000</v>
      </c>
      <c r="I8" s="13">
        <v>2000</v>
      </c>
      <c r="J8" s="25"/>
      <c r="K8" s="26">
        <f>SUM(G8:I8)</f>
        <v>152959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4847.5</v>
      </c>
      <c r="H9" s="37"/>
      <c r="I9" s="14"/>
      <c r="J9" s="27"/>
      <c r="K9" s="28">
        <f>SUM(G9:I9)</f>
        <v>4847.5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7307</v>
      </c>
      <c r="H10" s="37"/>
      <c r="I10" s="14"/>
      <c r="J10" s="29"/>
      <c r="K10" s="28">
        <f t="shared" ref="K10:K13" si="0">SUM(G10:I10)</f>
        <v>7307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>
        <v>300</v>
      </c>
      <c r="I11" s="14">
        <v>30000</v>
      </c>
      <c r="J11" s="29"/>
      <c r="K11" s="28">
        <f t="shared" si="0"/>
        <v>30300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2501</v>
      </c>
      <c r="H13" s="37"/>
      <c r="I13" s="14"/>
      <c r="J13" s="29"/>
      <c r="K13" s="28">
        <f t="shared" si="0"/>
        <v>2501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>
        <v>35000</v>
      </c>
      <c r="J14" s="29"/>
      <c r="K14" s="28">
        <f>SUM(G14:I14)</f>
        <v>35000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164614.5</v>
      </c>
      <c r="H15" s="16">
        <f>SUM(H8:H14)</f>
        <v>1300</v>
      </c>
      <c r="I15" s="17">
        <f>SUM(I8:I14)</f>
        <v>67000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G15+Апрель!G16</f>
        <v>1090918.5</v>
      </c>
      <c r="H16" s="18">
        <f>H15+Апрель!H16</f>
        <v>39100</v>
      </c>
      <c r="I16" s="18">
        <f>I15+Апрель!I16</f>
        <v>106280</v>
      </c>
      <c r="J16" s="27"/>
      <c r="K16" s="32">
        <f>SUM(K8:K14)</f>
        <v>232914.5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26.2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>
        <v>30000</v>
      </c>
      <c r="J23" s="1" t="s">
        <v>64</v>
      </c>
      <c r="K23" s="18">
        <f>SUM(G23:I23)</f>
        <v>30000</v>
      </c>
    </row>
    <row r="24" spans="1:11" ht="24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>
        <v>148100</v>
      </c>
      <c r="I24" s="14"/>
      <c r="J24" s="1" t="s">
        <v>63</v>
      </c>
      <c r="K24" s="18">
        <f>SUM(G24:I24)</f>
        <v>148100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>
        <v>3308.33</v>
      </c>
      <c r="H25" s="15"/>
      <c r="I25" s="15"/>
      <c r="J25" s="33" t="s">
        <v>65</v>
      </c>
      <c r="K25" s="18">
        <f t="shared" ref="K25:K29" si="1">SUM(G25:I25)</f>
        <v>3308.33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4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44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26452.5</v>
      </c>
      <c r="H28" s="44"/>
      <c r="I28" s="15">
        <v>75500</v>
      </c>
      <c r="J28" s="33"/>
      <c r="K28" s="18">
        <f>SUM(G28:I28)</f>
        <v>101952.5</v>
      </c>
    </row>
    <row r="29" spans="1:11" ht="63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43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177860.83</v>
      </c>
      <c r="H30" s="16">
        <f>SUM(H22:H29)</f>
        <v>0</v>
      </c>
      <c r="I30" s="17">
        <f>SUM(I22:I29)</f>
        <v>105500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G30+Апрель!G31</f>
        <v>898662.33</v>
      </c>
      <c r="H31" s="23">
        <f>H30+Апрель!H31</f>
        <v>0</v>
      </c>
      <c r="I31" s="23">
        <f>I30+Апрель!I31</f>
        <v>573280</v>
      </c>
      <c r="J31" s="27"/>
      <c r="K31" s="32">
        <f>SUM(K22:K29)</f>
        <v>283360.82999999996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tabSelected="1" workbookViewId="0">
      <selection activeCell="J29" sqref="J29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42578125" customWidth="1"/>
    <col min="8" max="8" width="14.85546875" customWidth="1"/>
    <col min="9" max="9" width="10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44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52456</v>
      </c>
      <c r="H8" s="13">
        <v>1000</v>
      </c>
      <c r="I8" s="13"/>
      <c r="J8" s="25"/>
      <c r="K8" s="26">
        <f>SUM(G8:I8)</f>
        <v>53456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>
        <v>2029</v>
      </c>
      <c r="H11" s="37">
        <v>8630</v>
      </c>
      <c r="I11" s="14"/>
      <c r="J11" s="29"/>
      <c r="K11" s="28">
        <f t="shared" si="0"/>
        <v>10659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54485</v>
      </c>
      <c r="H15" s="16">
        <f>SUM(H8:H14)</f>
        <v>9630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G15+Май!G16</f>
        <v>1145403.5</v>
      </c>
      <c r="H16" s="18">
        <f>H15+Май!H16</f>
        <v>48730</v>
      </c>
      <c r="I16" s="47">
        <f>I15+Май!I16</f>
        <v>106280</v>
      </c>
      <c r="J16" s="27"/>
      <c r="K16" s="32">
        <f>SUM(K8:K14)</f>
        <v>64115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v>50000</v>
      </c>
      <c r="H22" s="13"/>
      <c r="I22" s="13"/>
      <c r="J22" s="2"/>
      <c r="K22" s="18">
        <f>SUM(G22:I22)</f>
        <v>50000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>
        <v>2281</v>
      </c>
      <c r="H25" s="15"/>
      <c r="I25" s="15">
        <v>2200</v>
      </c>
      <c r="J25" s="33"/>
      <c r="K25" s="18">
        <f t="shared" si="1"/>
        <v>4481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24233.5</v>
      </c>
      <c r="H28" s="15"/>
      <c r="I28" s="15">
        <v>75500</v>
      </c>
      <c r="J28" s="33"/>
      <c r="K28" s="18">
        <f t="shared" si="1"/>
        <v>99733.5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>
        <v>29500</v>
      </c>
      <c r="J29" s="43" t="s">
        <v>66</v>
      </c>
      <c r="K29" s="18">
        <f t="shared" si="1"/>
        <v>29500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76514.5</v>
      </c>
      <c r="H30" s="16">
        <f>SUM(H22:H29)</f>
        <v>0</v>
      </c>
      <c r="I30" s="53">
        <f>SUM(I22:I29)</f>
        <v>107200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G30+Май!G31</f>
        <v>975176.83</v>
      </c>
      <c r="H31" s="23">
        <f>H30+Май!H31</f>
        <v>0</v>
      </c>
      <c r="I31" s="50">
        <f>I30+Май!I31</f>
        <v>680480</v>
      </c>
      <c r="J31" s="27"/>
      <c r="K31" s="32">
        <f>SUM(K22:K29)</f>
        <v>183714.5</v>
      </c>
    </row>
  </sheetData>
  <mergeCells count="33">
    <mergeCell ref="B8:F8"/>
    <mergeCell ref="B9:F9"/>
    <mergeCell ref="B10:F10"/>
    <mergeCell ref="B11:F11"/>
    <mergeCell ref="A1:K2"/>
    <mergeCell ref="A3:K4"/>
    <mergeCell ref="A5:K5"/>
    <mergeCell ref="A6:A7"/>
    <mergeCell ref="B6:F7"/>
    <mergeCell ref="G6:I6"/>
    <mergeCell ref="J6:J7"/>
    <mergeCell ref="K6:K7"/>
    <mergeCell ref="G20:I20"/>
    <mergeCell ref="B12:F12"/>
    <mergeCell ref="K20:K21"/>
    <mergeCell ref="A16:F16"/>
    <mergeCell ref="A15:F15"/>
    <mergeCell ref="J20:J21"/>
    <mergeCell ref="B14:F14"/>
    <mergeCell ref="B13:F13"/>
    <mergeCell ref="A19:K19"/>
    <mergeCell ref="A20:A21"/>
    <mergeCell ref="B20:F21"/>
    <mergeCell ref="A30:F30"/>
    <mergeCell ref="A31:F31"/>
    <mergeCell ref="B22:F22"/>
    <mergeCell ref="B23:F23"/>
    <mergeCell ref="B24:F24"/>
    <mergeCell ref="B25:F25"/>
    <mergeCell ref="B29:F29"/>
    <mergeCell ref="B28:F28"/>
    <mergeCell ref="B26:F26"/>
    <mergeCell ref="B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1"/>
  <sheetViews>
    <sheetView topLeftCell="A20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3.285156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43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J8" s="25"/>
      <c r="K8" s="26">
        <f>SUM(G8:H8)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37"/>
      <c r="I10" s="14"/>
      <c r="J10" s="29"/>
      <c r="K10" s="28">
        <f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ref="K11:K13" si="0">SUM(G11:I11)</f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5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G15+Июнь!G16</f>
        <v>1145403.5</v>
      </c>
      <c r="H16" s="47">
        <f>H15+Июнь!H16</f>
        <v>48730</v>
      </c>
      <c r="I16" s="47">
        <f>I15+Июнь!I16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48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G30+Июнь!G31</f>
        <v>975176.83</v>
      </c>
      <c r="H31" s="50">
        <f>H30+Июнь!H31</f>
        <v>0</v>
      </c>
      <c r="I31" s="50">
        <f>I30+Июнь!I31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1"/>
  <sheetViews>
    <sheetView topLeftCell="A15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42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9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G15+Июль!G16</f>
        <v>1145403.5</v>
      </c>
      <c r="H16" s="47">
        <f>H15+Июль!H16</f>
        <v>48730</v>
      </c>
      <c r="I16" s="47">
        <f>I15+Июль!I16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>SUM(H25:I25)</f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>SUM(H26:I26)</f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51"/>
      <c r="H27" s="15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>SUM(H28:I28)</f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46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G30+Июль!G31</f>
        <v>975176.83</v>
      </c>
      <c r="H31" s="50">
        <f>H30+Июль!H31</f>
        <v>0</v>
      </c>
      <c r="I31" s="50">
        <f>I30+Июль!I31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topLeftCell="A14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41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G15+Август!G16</f>
        <v>1145403.5</v>
      </c>
      <c r="H16" s="18">
        <f>H15+Август!H16</f>
        <v>48730</v>
      </c>
      <c r="I16" s="18">
        <f>I15+Август!I16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G30+Август!G31</f>
        <v>975176.83</v>
      </c>
      <c r="H31" s="23">
        <f>H30+Август!H31</f>
        <v>0</v>
      </c>
      <c r="I31" s="23">
        <f>I30+Август!I31</f>
        <v>680480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2026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 SH</dc:creator>
  <cp:lastModifiedBy>Пользователь</cp:lastModifiedBy>
  <cp:lastPrinted>2022-10-14T15:19:26Z</cp:lastPrinted>
  <dcterms:created xsi:type="dcterms:W3CDTF">2021-09-02T07:11:31Z</dcterms:created>
  <dcterms:modified xsi:type="dcterms:W3CDTF">2026-07-06T07:43:30Z</dcterms:modified>
</cp:coreProperties>
</file>